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YandexDisk\Work2020\Work_SP\Done\National_Targets\2020_12_17\"/>
    </mc:Choice>
  </mc:AlternateContent>
  <bookViews>
    <workbookView xWindow="0" yWindow="0" windowWidth="28800" windowHeight="13125" firstSheet="1" activeTab="1"/>
  </bookViews>
  <sheets>
    <sheet name="1_Dict_measures_field" sheetId="3" state="hidden" r:id="rId1"/>
    <sheet name="Результаты" sheetId="4" r:id="rId2"/>
    <sheet name="ЦА" sheetId="6" state="hidden" r:id="rId3"/>
    <sheet name="ЭКС" sheetId="12" state="hidden" r:id="rId4"/>
    <sheet name="МинФин" sheetId="13" state="hidden" r:id="rId5"/>
  </sheets>
  <definedNames>
    <definedName name="_xlnm._FilterDatabase" localSheetId="4" hidden="1">МинФин!$A$5:$U$217</definedName>
    <definedName name="_xlnm._FilterDatabase" localSheetId="1" hidden="1">Результаты!$A$4:$P$15</definedName>
    <definedName name="_xlnm._FilterDatabase" localSheetId="2" hidden="1">ЦА!$A$5:$Y$90</definedName>
    <definedName name="_xlnm._FilterDatabase" localSheetId="3" hidden="1">ЭКС!$A$1:$E$84</definedName>
    <definedName name="Z_8870AF18_7B91_48E9_BFD5_C1CEBD93DF1F_.wvu.FilterData" localSheetId="2" hidden="1">ЦА!$A$5:$O$58</definedName>
    <definedName name="_xlnm.Print_Titles" localSheetId="1">Результаты!$3:$4</definedName>
  </definedNames>
  <calcPr calcId="152511"/>
  <customWorkbookViews>
    <customWorkbookView name="Фильтр 3" guid="{B98191AA-7CE7-4DF9-980D-04F3A83F1454}" maximized="1" windowWidth="0" windowHeight="0" activeSheetId="0"/>
    <customWorkbookView name="Фильтр 2" guid="{A020E079-D897-4FB3-9A1E-2FD3265711BE}" maximized="1" windowWidth="0" windowHeight="0" activeSheetId="0"/>
    <customWorkbookView name="Фильтр 1" guid="{8870AF18-7B91-48E9-BFD5-C1CEBD93DF1F}" maximized="1" windowWidth="0" windowHeight="0" activeSheetId="0"/>
  </customWorkbookViews>
</workbook>
</file>

<file path=xl/calcChain.xml><?xml version="1.0" encoding="utf-8"?>
<calcChain xmlns="http://schemas.openxmlformats.org/spreadsheetml/2006/main">
  <c r="D15" i="4" l="1"/>
  <c r="E15" i="4"/>
  <c r="F15" i="4"/>
  <c r="G15" i="4"/>
  <c r="H15" i="4"/>
  <c r="I15" i="4"/>
  <c r="J15" i="4"/>
  <c r="K15" i="4"/>
  <c r="L15" i="4"/>
  <c r="M15" i="4"/>
  <c r="N15" i="4"/>
  <c r="O15" i="4"/>
  <c r="P15" i="4"/>
  <c r="C15" i="4"/>
  <c r="N217" i="13" l="1"/>
  <c r="G217" i="13"/>
  <c r="N216" i="13"/>
  <c r="G216" i="13"/>
  <c r="N215" i="13"/>
  <c r="G215" i="13"/>
  <c r="N214" i="13"/>
  <c r="G214" i="13"/>
  <c r="N213" i="13"/>
  <c r="G213" i="13"/>
  <c r="N212" i="13"/>
  <c r="G212" i="13"/>
  <c r="N211" i="13"/>
  <c r="G211" i="13"/>
  <c r="N210" i="13"/>
  <c r="G210" i="13"/>
  <c r="N209" i="13"/>
  <c r="G209" i="13"/>
  <c r="N208" i="13"/>
  <c r="G208" i="13"/>
  <c r="N207" i="13"/>
  <c r="G207" i="13"/>
  <c r="N206" i="13"/>
  <c r="G206" i="13"/>
  <c r="N205" i="13"/>
  <c r="G205" i="13"/>
  <c r="N204" i="13"/>
  <c r="G204" i="13"/>
  <c r="N203" i="13"/>
  <c r="G203" i="13"/>
  <c r="N202" i="13"/>
  <c r="G202" i="13"/>
  <c r="N201" i="13"/>
  <c r="G201" i="13"/>
  <c r="N200" i="13"/>
  <c r="G200" i="13"/>
  <c r="N199" i="13"/>
  <c r="G199" i="13"/>
  <c r="N198" i="13"/>
  <c r="G198" i="13"/>
  <c r="N197" i="13"/>
  <c r="G197" i="13"/>
  <c r="N196" i="13"/>
  <c r="G196" i="13"/>
  <c r="N195" i="13"/>
  <c r="G195" i="13"/>
  <c r="N194" i="13"/>
  <c r="G194" i="13"/>
  <c r="W193" i="13"/>
  <c r="N193" i="13"/>
  <c r="G193" i="13"/>
  <c r="N192" i="13"/>
  <c r="G192" i="13"/>
  <c r="N191" i="13"/>
  <c r="G191" i="13"/>
  <c r="N190" i="13"/>
  <c r="G190" i="13"/>
  <c r="N189" i="13"/>
  <c r="G189" i="13"/>
  <c r="N188" i="13"/>
  <c r="G188" i="13"/>
  <c r="N187" i="13"/>
  <c r="G187" i="13"/>
  <c r="N186" i="13"/>
  <c r="G186" i="13"/>
  <c r="N185" i="13"/>
  <c r="G185" i="13"/>
  <c r="N184" i="13"/>
  <c r="G184" i="13"/>
  <c r="N183" i="13"/>
  <c r="G183" i="13"/>
  <c r="N182" i="13"/>
  <c r="G182" i="13"/>
  <c r="N181" i="13"/>
  <c r="G181" i="13"/>
  <c r="N180" i="13"/>
  <c r="G180" i="13"/>
  <c r="N179" i="13"/>
  <c r="G179" i="13"/>
  <c r="N178" i="13"/>
  <c r="G178" i="13"/>
  <c r="N177" i="13"/>
  <c r="G177" i="13"/>
  <c r="N176" i="13"/>
  <c r="G176" i="13"/>
  <c r="N175" i="13"/>
  <c r="G175" i="13"/>
  <c r="N174" i="13"/>
  <c r="G174" i="13"/>
  <c r="N173" i="13"/>
  <c r="G173" i="13"/>
  <c r="N172" i="13"/>
  <c r="G172" i="13"/>
  <c r="N171" i="13"/>
  <c r="G171" i="13"/>
  <c r="N170" i="13"/>
  <c r="G170" i="13"/>
  <c r="N169" i="13"/>
  <c r="G169" i="13"/>
  <c r="N168" i="13"/>
  <c r="G168" i="13"/>
  <c r="N167" i="13"/>
  <c r="G167" i="13"/>
  <c r="N166" i="13"/>
  <c r="G166" i="13"/>
  <c r="N165" i="13"/>
  <c r="G165" i="13"/>
  <c r="N164" i="13"/>
  <c r="G164" i="13"/>
  <c r="N163" i="13"/>
  <c r="G163" i="13"/>
  <c r="N162" i="13"/>
  <c r="G162" i="13"/>
  <c r="N161" i="13"/>
  <c r="G161" i="13"/>
  <c r="N160" i="13"/>
  <c r="G160" i="13"/>
  <c r="N159" i="13"/>
  <c r="G159" i="13"/>
  <c r="N158" i="13"/>
  <c r="G158" i="13"/>
  <c r="N157" i="13"/>
  <c r="G157" i="13"/>
  <c r="N156" i="13"/>
  <c r="G156" i="13"/>
  <c r="N155" i="13"/>
  <c r="G155" i="13"/>
  <c r="N154" i="13"/>
  <c r="G154" i="13"/>
  <c r="N153" i="13"/>
  <c r="G153" i="13"/>
  <c r="N152" i="13"/>
  <c r="G152" i="13"/>
  <c r="N151" i="13"/>
  <c r="G151" i="13"/>
  <c r="N150" i="13"/>
  <c r="G150" i="13"/>
  <c r="N149" i="13"/>
  <c r="G149" i="13"/>
  <c r="N148" i="13"/>
  <c r="G148" i="13"/>
  <c r="N147" i="13"/>
  <c r="G147" i="13"/>
  <c r="N146" i="13"/>
  <c r="G146" i="13"/>
  <c r="N145" i="13"/>
  <c r="G145" i="13"/>
  <c r="N144" i="13"/>
  <c r="G144" i="13"/>
  <c r="N143" i="13"/>
  <c r="G143" i="13"/>
  <c r="N142" i="13"/>
  <c r="G142" i="13"/>
  <c r="N141" i="13"/>
  <c r="G141" i="13"/>
  <c r="N140" i="13"/>
  <c r="G140" i="13"/>
  <c r="N139" i="13"/>
  <c r="G139" i="13"/>
  <c r="N138" i="13"/>
  <c r="G138" i="13"/>
  <c r="N137" i="13"/>
  <c r="G137" i="13"/>
  <c r="N136" i="13"/>
  <c r="G136" i="13"/>
  <c r="N135" i="13"/>
  <c r="G135" i="13"/>
  <c r="N134" i="13"/>
  <c r="G134" i="13"/>
  <c r="N133" i="13"/>
  <c r="G133" i="13"/>
  <c r="N132" i="13"/>
  <c r="G132" i="13"/>
  <c r="N131" i="13"/>
  <c r="G131" i="13"/>
  <c r="N130" i="13"/>
  <c r="G130" i="13"/>
  <c r="N129" i="13"/>
  <c r="G129" i="13"/>
  <c r="N128" i="13"/>
  <c r="G128" i="13"/>
  <c r="N127" i="13"/>
  <c r="G127" i="13"/>
  <c r="N126" i="13"/>
  <c r="G126" i="13"/>
  <c r="N125" i="13"/>
  <c r="G125" i="13"/>
  <c r="N124" i="13"/>
  <c r="G124" i="13"/>
  <c r="N123" i="13"/>
  <c r="G123" i="13"/>
  <c r="N122" i="13"/>
  <c r="G122" i="13"/>
  <c r="N121" i="13"/>
  <c r="G121" i="13"/>
  <c r="N120" i="13"/>
  <c r="G120" i="13"/>
  <c r="N119" i="13"/>
  <c r="G119" i="13"/>
  <c r="N118" i="13"/>
  <c r="G118" i="13"/>
  <c r="N117" i="13"/>
  <c r="G117" i="13"/>
  <c r="N116" i="13"/>
  <c r="G116" i="13"/>
  <c r="N115" i="13"/>
  <c r="G115" i="13"/>
  <c r="N114" i="13"/>
  <c r="G114" i="13"/>
  <c r="N113" i="13"/>
  <c r="G113" i="13"/>
  <c r="N112" i="13"/>
  <c r="G112" i="13"/>
  <c r="N111" i="13"/>
  <c r="G111" i="13"/>
  <c r="N110" i="13"/>
  <c r="G110" i="13"/>
  <c r="N109" i="13"/>
  <c r="G109" i="13"/>
  <c r="N108" i="13"/>
  <c r="G108" i="13"/>
  <c r="N107" i="13"/>
  <c r="G107" i="13"/>
  <c r="N106" i="13"/>
  <c r="G106" i="13"/>
  <c r="N105" i="13"/>
  <c r="G105" i="13"/>
  <c r="N104" i="13"/>
  <c r="G104" i="13"/>
  <c r="N103" i="13"/>
  <c r="G103" i="13"/>
  <c r="N102" i="13"/>
  <c r="G102" i="13"/>
  <c r="N101" i="13"/>
  <c r="G101" i="13"/>
  <c r="N100" i="13"/>
  <c r="G100" i="13"/>
  <c r="N99" i="13"/>
  <c r="G99" i="13"/>
  <c r="N98" i="13"/>
  <c r="G98" i="13"/>
  <c r="N97" i="13"/>
  <c r="G97" i="13"/>
  <c r="N96" i="13"/>
  <c r="G96" i="13"/>
  <c r="N95" i="13"/>
  <c r="G95" i="13"/>
  <c r="N94" i="13"/>
  <c r="G94" i="13"/>
  <c r="N93" i="13"/>
  <c r="G93" i="13"/>
  <c r="N92" i="13"/>
  <c r="G92" i="13"/>
  <c r="N91" i="13"/>
  <c r="G91" i="13"/>
  <c r="N90" i="13"/>
  <c r="G90" i="13"/>
  <c r="N89" i="13"/>
  <c r="G89" i="13"/>
  <c r="N88" i="13"/>
  <c r="G88" i="13"/>
  <c r="N87" i="13"/>
  <c r="G87" i="13"/>
  <c r="N86" i="13"/>
  <c r="G86" i="13"/>
  <c r="N85" i="13"/>
  <c r="G85" i="13"/>
  <c r="N84" i="13"/>
  <c r="G84" i="13"/>
  <c r="N83" i="13"/>
  <c r="G83" i="13"/>
  <c r="N82" i="13"/>
  <c r="G82" i="13"/>
  <c r="N81" i="13"/>
  <c r="G81" i="13"/>
  <c r="N80" i="13"/>
  <c r="G80" i="13"/>
  <c r="N79" i="13"/>
  <c r="G79" i="13"/>
  <c r="N78" i="13"/>
  <c r="G78" i="13"/>
  <c r="N77" i="13"/>
  <c r="G77" i="13"/>
  <c r="N76" i="13"/>
  <c r="G76" i="13"/>
  <c r="N75" i="13"/>
  <c r="G75" i="13"/>
  <c r="N74" i="13"/>
  <c r="G74" i="13"/>
  <c r="N73" i="13"/>
  <c r="G73" i="13"/>
  <c r="N72" i="13"/>
  <c r="G72" i="13"/>
  <c r="N71" i="13"/>
  <c r="G71" i="13"/>
  <c r="N70" i="13"/>
  <c r="G70" i="13"/>
  <c r="N69" i="13"/>
  <c r="G69" i="13"/>
  <c r="N68" i="13"/>
  <c r="G68" i="13"/>
  <c r="N67" i="13"/>
  <c r="G67" i="13"/>
  <c r="N66" i="13"/>
  <c r="G66" i="13"/>
  <c r="N65" i="13"/>
  <c r="G65" i="13"/>
  <c r="N64" i="13"/>
  <c r="G64" i="13"/>
  <c r="N63" i="13"/>
  <c r="G63" i="13"/>
  <c r="N62" i="13"/>
  <c r="G62" i="13"/>
  <c r="N61" i="13"/>
  <c r="G61" i="13"/>
  <c r="N60" i="13"/>
  <c r="G60" i="13"/>
  <c r="N59" i="13"/>
  <c r="G59" i="13"/>
  <c r="N58" i="13"/>
  <c r="G58" i="13"/>
  <c r="N57" i="13"/>
  <c r="G57" i="13"/>
  <c r="N56" i="13"/>
  <c r="G56" i="13"/>
  <c r="N55" i="13"/>
  <c r="G55" i="13"/>
  <c r="N54" i="13"/>
  <c r="G54" i="13"/>
  <c r="N53" i="13"/>
  <c r="G53" i="13"/>
  <c r="N52" i="13"/>
  <c r="G52" i="13"/>
  <c r="N51" i="13"/>
  <c r="G51" i="13"/>
  <c r="N50" i="13"/>
  <c r="G50" i="13"/>
  <c r="N49" i="13"/>
  <c r="G49" i="13"/>
  <c r="N48" i="13"/>
  <c r="G48" i="13"/>
  <c r="N47" i="13"/>
  <c r="G47" i="13"/>
  <c r="N46" i="13"/>
  <c r="G46" i="13"/>
  <c r="N45" i="13"/>
  <c r="G45" i="13"/>
  <c r="N44" i="13"/>
  <c r="G44" i="13"/>
  <c r="N43" i="13"/>
  <c r="G43" i="13"/>
  <c r="N42" i="13"/>
  <c r="G42" i="13"/>
  <c r="N41" i="13"/>
  <c r="G41" i="13"/>
  <c r="N40" i="13"/>
  <c r="G40" i="13"/>
  <c r="N39" i="13"/>
  <c r="G39" i="13"/>
  <c r="N38" i="13"/>
  <c r="G38" i="13"/>
  <c r="N37" i="13"/>
  <c r="G37" i="13"/>
  <c r="N36" i="13"/>
  <c r="G36" i="13"/>
  <c r="N35" i="13"/>
  <c r="G35" i="13"/>
  <c r="N34" i="13"/>
  <c r="G34" i="13"/>
  <c r="N33" i="13"/>
  <c r="G33" i="13"/>
  <c r="N32" i="13"/>
  <c r="G32" i="13"/>
  <c r="N31" i="13"/>
  <c r="G31" i="13"/>
  <c r="N30" i="13"/>
  <c r="G30" i="13"/>
  <c r="N29" i="13"/>
  <c r="G29" i="13"/>
  <c r="N28" i="13"/>
  <c r="G28" i="13"/>
  <c r="N27" i="13"/>
  <c r="G27" i="13"/>
  <c r="N26" i="13"/>
  <c r="G26" i="13"/>
  <c r="N25" i="13"/>
  <c r="G25" i="13"/>
  <c r="N24" i="13"/>
  <c r="G24" i="13"/>
  <c r="N23" i="13"/>
  <c r="G23" i="13"/>
  <c r="N22" i="13"/>
  <c r="G22" i="13"/>
  <c r="N21" i="13"/>
  <c r="G21" i="13"/>
  <c r="N20" i="13"/>
  <c r="G20" i="13"/>
  <c r="N19" i="13"/>
  <c r="G19" i="13"/>
  <c r="N18" i="13"/>
  <c r="G18" i="13"/>
  <c r="N17" i="13"/>
  <c r="G17" i="13"/>
  <c r="N16" i="13"/>
  <c r="G16" i="13"/>
  <c r="N15" i="13"/>
  <c r="G15" i="13"/>
  <c r="N14" i="13"/>
  <c r="G14" i="13"/>
  <c r="N13" i="13"/>
  <c r="G13" i="13"/>
  <c r="N12" i="13"/>
  <c r="G12" i="13"/>
  <c r="N11" i="13"/>
  <c r="G11" i="13"/>
  <c r="N10" i="13"/>
  <c r="G10" i="13"/>
  <c r="N9" i="13"/>
  <c r="G9" i="13"/>
  <c r="N8" i="13"/>
  <c r="G8" i="13"/>
  <c r="N7" i="13"/>
  <c r="G7" i="13"/>
  <c r="N6" i="13"/>
  <c r="G6" i="13"/>
  <c r="D84" i="12"/>
  <c r="E78" i="12" s="1"/>
  <c r="C84" i="12"/>
  <c r="E79" i="12"/>
  <c r="E59" i="12"/>
  <c r="E37" i="12"/>
  <c r="E15" i="12"/>
  <c r="D81" i="6"/>
  <c r="D80" i="6"/>
  <c r="D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D6" i="6"/>
  <c r="C6" i="6"/>
  <c r="B6" i="6"/>
  <c r="N5" i="6"/>
  <c r="K5" i="6"/>
  <c r="J5" i="6"/>
  <c r="I5" i="6"/>
  <c r="H5" i="6"/>
  <c r="G5" i="6"/>
  <c r="F5" i="6"/>
  <c r="E5" i="6"/>
  <c r="M4" i="6"/>
  <c r="M3" i="6"/>
  <c r="L3" i="6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E3" i="12" l="1"/>
  <c r="E45" i="12"/>
  <c r="E23" i="12"/>
  <c r="E67" i="12"/>
  <c r="E5" i="12"/>
  <c r="E27" i="12"/>
  <c r="E47" i="12"/>
  <c r="E69" i="12"/>
  <c r="O23" i="6"/>
  <c r="E13" i="12"/>
  <c r="E35" i="12"/>
  <c r="E55" i="12"/>
  <c r="E77" i="12"/>
  <c r="E19" i="12"/>
  <c r="E71" i="12"/>
  <c r="O9" i="6"/>
  <c r="E7" i="12"/>
  <c r="E29" i="12"/>
  <c r="E39" i="12"/>
  <c r="E51" i="12"/>
  <c r="E61" i="12"/>
  <c r="E83" i="12"/>
  <c r="O88" i="6"/>
  <c r="E11" i="12"/>
  <c r="E21" i="12"/>
  <c r="E31" i="12"/>
  <c r="E43" i="12"/>
  <c r="E53" i="12"/>
  <c r="E63" i="12"/>
  <c r="E75" i="12"/>
  <c r="O10" i="6"/>
  <c r="O6" i="6"/>
  <c r="O14" i="6"/>
  <c r="O22" i="6"/>
  <c r="O30" i="6"/>
  <c r="O38" i="6"/>
  <c r="O46" i="6"/>
  <c r="O54" i="6"/>
  <c r="O62" i="6"/>
  <c r="O70" i="6"/>
  <c r="O78" i="6"/>
  <c r="O11" i="6"/>
  <c r="O19" i="6"/>
  <c r="O27" i="6"/>
  <c r="O35" i="6"/>
  <c r="O43" i="6"/>
  <c r="O51" i="6"/>
  <c r="O59" i="6"/>
  <c r="O67" i="6"/>
  <c r="O75" i="6"/>
  <c r="O81" i="6"/>
  <c r="O85" i="6"/>
  <c r="O89" i="6"/>
  <c r="L5" i="6"/>
  <c r="O8" i="6"/>
  <c r="O16" i="6"/>
  <c r="O24" i="6"/>
  <c r="O32" i="6"/>
  <c r="O40" i="6"/>
  <c r="O48" i="6"/>
  <c r="O56" i="6"/>
  <c r="O64" i="6"/>
  <c r="O72" i="6"/>
  <c r="M5" i="6"/>
  <c r="O13" i="6"/>
  <c r="O21" i="6"/>
  <c r="O29" i="6"/>
  <c r="O37" i="6"/>
  <c r="O45" i="6"/>
  <c r="O53" i="6"/>
  <c r="O61" i="6"/>
  <c r="O69" i="6"/>
  <c r="O77" i="6"/>
  <c r="O79" i="6"/>
  <c r="O82" i="6"/>
  <c r="O86" i="6"/>
  <c r="O90" i="6"/>
  <c r="O18" i="6"/>
  <c r="O26" i="6"/>
  <c r="O34" i="6"/>
  <c r="O42" i="6"/>
  <c r="O50" i="6"/>
  <c r="O58" i="6"/>
  <c r="O66" i="6"/>
  <c r="O74" i="6"/>
  <c r="O7" i="6"/>
  <c r="O15" i="6"/>
  <c r="O31" i="6"/>
  <c r="O39" i="6"/>
  <c r="O47" i="6"/>
  <c r="O55" i="6"/>
  <c r="O63" i="6"/>
  <c r="O71" i="6"/>
  <c r="O83" i="6"/>
  <c r="O87" i="6"/>
  <c r="O12" i="6"/>
  <c r="O20" i="6"/>
  <c r="O28" i="6"/>
  <c r="O36" i="6"/>
  <c r="O44" i="6"/>
  <c r="O52" i="6"/>
  <c r="O60" i="6"/>
  <c r="O68" i="6"/>
  <c r="O76" i="6"/>
  <c r="O80" i="6"/>
  <c r="O17" i="6"/>
  <c r="O25" i="6"/>
  <c r="O33" i="6"/>
  <c r="O41" i="6"/>
  <c r="O49" i="6"/>
  <c r="O57" i="6"/>
  <c r="O65" i="6"/>
  <c r="O73" i="6"/>
  <c r="O84" i="6"/>
  <c r="E8" i="12"/>
  <c r="E16" i="12"/>
  <c r="E24" i="12"/>
  <c r="E32" i="12"/>
  <c r="E40" i="12"/>
  <c r="E48" i="12"/>
  <c r="E56" i="12"/>
  <c r="E64" i="12"/>
  <c r="E72" i="12"/>
  <c r="E80" i="12"/>
  <c r="E9" i="12"/>
  <c r="E17" i="12"/>
  <c r="E25" i="12"/>
  <c r="E33" i="12"/>
  <c r="E41" i="12"/>
  <c r="E49" i="12"/>
  <c r="E57" i="12"/>
  <c r="E65" i="12"/>
  <c r="E73" i="12"/>
  <c r="E81" i="12"/>
  <c r="E2" i="12"/>
  <c r="E10" i="12"/>
  <c r="E18" i="12"/>
  <c r="E26" i="12"/>
  <c r="E34" i="12"/>
  <c r="E42" i="12"/>
  <c r="E50" i="12"/>
  <c r="E58" i="12"/>
  <c r="E66" i="12"/>
  <c r="E74" i="12"/>
  <c r="E82" i="12"/>
  <c r="E4" i="12"/>
  <c r="E12" i="12"/>
  <c r="E20" i="12"/>
  <c r="E28" i="12"/>
  <c r="E36" i="12"/>
  <c r="E44" i="12"/>
  <c r="E52" i="12"/>
  <c r="E60" i="12"/>
  <c r="E68" i="12"/>
  <c r="E76" i="12"/>
  <c r="E6" i="12"/>
  <c r="E14" i="12"/>
  <c r="E22" i="12"/>
  <c r="E30" i="12"/>
  <c r="E38" i="12"/>
  <c r="E46" i="12"/>
  <c r="E54" i="12"/>
  <c r="E62" i="12"/>
  <c r="E70" i="12"/>
</calcChain>
</file>

<file path=xl/comments1.xml><?xml version="1.0" encoding="utf-8"?>
<comments xmlns="http://schemas.openxmlformats.org/spreadsheetml/2006/main">
  <authors>
    <author/>
  </authors>
  <commentList>
    <comment ref="H3" authorId="0" shapeId="0">
      <text>
        <r>
          <rPr>
            <sz val="10"/>
            <color rgb="FF000000"/>
            <rFont val="Arial"/>
            <family val="2"/>
          </rPr>
          <t>Социальный бюллетень работающие бедные в России и зарубежом
	-Anastasiia Kim</t>
        </r>
      </text>
    </comment>
  </commentList>
</comments>
</file>

<file path=xl/sharedStrings.xml><?xml version="1.0" encoding="utf-8"?>
<sst xmlns="http://schemas.openxmlformats.org/spreadsheetml/2006/main" count="1396" uniqueCount="677">
  <si>
    <t>Группа мер</t>
  </si>
  <si>
    <t>Описание группы мер и механизма ее действия</t>
  </si>
  <si>
    <t>Количество мер</t>
  </si>
  <si>
    <t>Оценка прямого действия</t>
  </si>
  <si>
    <t>Прямые выплаты</t>
  </si>
  <si>
    <t>Мера</t>
  </si>
  <si>
    <r>
      <t xml:space="preserve">Под прямыми выплатами подразумеваются выплаты гражданам РФ в денежном эквиваленте в наличной или безналичной форме, как на основе заявительного порядка, так и в прямом порядке.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>данной группы мер оказывает воздействие на рост доходов и снижение уровня бедности посредством сокращение дефицита доходов членов малообеспеченных домохозяйств через различные виды денежных выплат.</t>
    </r>
  </si>
  <si>
    <t>Компенсация расходов</t>
  </si>
  <si>
    <r>
      <t xml:space="preserve">Под компенсацией расходов подразумеваются коменсации расходов граждан РФ различных социальных категорий в денежной и / или натуральной форме, связанные с обеспечением базовых потребностей: в жилье (компенсации на электроэнергию, услуги ЖКХ), здравоохранении (компенсации по приобретению ЖНВЛП, оплате ОМС), уходе (компенсации по уходу по нетрудоспособности) и пр.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>данной группы мер оказывает влияние на нивелирование дифицита дохода через денежные компенсации обязательных расходов (расходов, без которых сложно обеспечивать минимальное качество жизни) граждан различных категорий.</t>
    </r>
  </si>
  <si>
    <t>Создание рабочих мест посредством отраслевых и территориальных инвестиций</t>
  </si>
  <si>
    <r>
      <t xml:space="preserve">В данную группу входят меры, напрямую или опосредованно стимулирующие создание рабочих мест через отраслевые и территориальные инвестиции. Следует отметить, что в текущем перечне мероприятий меры, напрямую влияющие на создание рабочих мест, не выявлены. Однако существует пул мер, пердполагающих стимулирование инвестиций в различных отраслях (АПК, ВПК) и территориях (Арктика, моногорода). Меры данной группы выявлялись с учетом наличия в комплексе мероприятий, входящих в меру, информации о предполагаемом создании рабочих мест. </t>
    </r>
    <r>
      <rPr>
        <b/>
        <sz val="10"/>
        <rFont val="Arial"/>
        <family val="2"/>
      </rPr>
      <t>Механизм</t>
    </r>
    <r>
      <rPr>
        <sz val="10"/>
        <color rgb="FF000000"/>
        <rFont val="Arial"/>
        <family val="2"/>
      </rPr>
      <t xml:space="preserve"> группы мер оказывает воздействие на рост доходов и снижение уровня бедности посредством формирования доплнительного предложения на рынке труда, которое обеспечивает дополнительный доход в домохозяйствах, в т.ч. малообеспеченных, приводя к снижению уровня бедности.</t>
    </r>
  </si>
  <si>
    <t>Поддержка предпринимательской деятельности / фермерства / самозанятости</t>
  </si>
  <si>
    <r>
      <t xml:space="preserve">Под поддержкой предпринимательской деятельности и самозанятости подразумеваются меры, направленные на создание условий для развития сектора МСП, КФХ и ЛПХ, меры по выдаче займов и кредитов, иной финансовой  (субсидирование оборудования, ставок по кредиту, погашение первоначальных взносов по лизингу и др.) и нефинансовой (информационное сопровождение, консультации, инкубирование и др.) поддержке.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>данной группы мер предполагает воздействие на рост доходов и снижение бедности через развитие сектора МСП, КФХ, ЛПХ, самозанятых, рост их доходов, а также создания дополнительных рабочих мест, что в совокупности влияет на снижение общего уровня бедности.</t>
    </r>
  </si>
  <si>
    <t>Стимулирование трудовой деятельности / мобильности</t>
  </si>
  <si>
    <r>
      <t xml:space="preserve">Группа включает в себя меры, направленные на повышение квалификации граждан, создание условий для трудовой деятельности, рост трудовой мобильности, трудоустройство. </t>
    </r>
    <r>
      <rPr>
        <b/>
        <sz val="10"/>
        <rFont val="Arial"/>
        <family val="2"/>
      </rPr>
      <t>Механизм</t>
    </r>
    <r>
      <rPr>
        <sz val="10"/>
        <color rgb="FF000000"/>
        <rFont val="Arial"/>
        <family val="2"/>
      </rPr>
      <t xml:space="preserve"> группы мер предполагает обеспечение более высокого уровня дохода посредством повышения квалификации граждан, предоставления возможности осваивать новые профессии, в свою очередь рост дохода воздействуют на снижение общего уровня бедности.</t>
    </r>
  </si>
  <si>
    <t>Прочие инвестиции</t>
  </si>
  <si>
    <r>
      <t xml:space="preserve">В данную группу мер попадают меры по стимулированию отраслевых и территориальных инвестиций, в отношении комплекса мероприятий которых явно не указана информация о создании рабочих мест.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>данной группы является не прямым и предполагает косвенное воздействие на рост доходов и снижение деятельности через стимулирование экономической активности.</t>
    </r>
  </si>
  <si>
    <t>Повышение производительности труда на предприятиях</t>
  </si>
  <si>
    <r>
      <t xml:space="preserve">Меры, направленные на повышение производительности труда на предприятиях, включая механизмы финансирования (льготное кредитование, субсидирование), консультативную поддержку и прочее. Повышение квалификации не входит эту группу мер.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>группы косвенно влияет на уровень доходов населения за счёт увеличения выпуска/повышения качества отпуска продукции, вызванные, в свою очередь, повышением производительности труда и ростом доходов участников производственного процесса.</t>
    </r>
  </si>
  <si>
    <t>Развитие человеческого капитала</t>
  </si>
  <si>
    <r>
      <t xml:space="preserve">В данную группу входят меры, направленные на развитие систем образования и здравоохранения, развитие профессионального и любительского спорта, волонтерства, улучшение условий жизни людей старшего поколения и людей с ограниченными способностями, пропоганду здорового образа жизни. Данная группа мер не влияет на рост доходов населения и снижение уровня бедности в краткосрочной перспективе, однако имеет неявный </t>
    </r>
    <r>
      <rPr>
        <b/>
        <sz val="10"/>
        <rFont val="Arial"/>
        <family val="2"/>
      </rPr>
      <t xml:space="preserve">механизм </t>
    </r>
    <r>
      <rPr>
        <sz val="10"/>
        <color rgb="FF000000"/>
        <rFont val="Arial"/>
        <family val="2"/>
      </rPr>
      <t xml:space="preserve">воздействия на доходы и уровень бедности в долгосрочном периоде: рост качества человеческого капитала является одним из критериев роста продолжительности и качества жизни - как следствие трудовой активности населения, роста компетенций и знаний населения - как следствие вовлечение их в высокопроизводительные и высокотехнологические виды деятельности - повышается вклад в общий экономический рост, который воздействует на уровени доходов и бедности. </t>
    </r>
  </si>
  <si>
    <t>Статистическая база</t>
  </si>
  <si>
    <t xml:space="preserve">Группа мер, направленных на создание/ обновление имеющихся статистических данных/ методологии сбора данных, создания единой системы хранения данных. </t>
  </si>
  <si>
    <t>Механизм влияния не определен</t>
  </si>
  <si>
    <r>
      <t>В случае если мероприятие / комплекс мероприятий не имеют явного механизма воздействия на рост доходов и снижение бедности, но при этом содержаться в документах стратегического планирования, согласно ОНДП и ЕП закрепленных за указанными национальными целями, им присваивается статус</t>
    </r>
    <r>
      <rPr>
        <b/>
        <sz val="10"/>
        <rFont val="Arial"/>
        <family val="2"/>
      </rPr>
      <t xml:space="preserve"> "Механизм влияния не определен"</t>
    </r>
  </si>
  <si>
    <t>Антикризисный пакет: социальная поддержка граждан</t>
  </si>
  <si>
    <t>Возможна оценка (нет данных)</t>
  </si>
  <si>
    <t>Меры, направленные на поддержку наиболее пострадавших граждан в период пандемии коронавируса. В группу включены меры, которые непосредственно влияют на благосостояние граждан, компенсируют падение их доходов.</t>
  </si>
  <si>
    <t>Антикризисный пакет: поддержка предприятий с целью сохранения занятости</t>
  </si>
  <si>
    <t xml:space="preserve">Меры, направленные на поддержку предприятий с целью сохранения занятости. </t>
  </si>
  <si>
    <t>Антикризисный пакет мер: выплаты медицинским и социальным работникам</t>
  </si>
  <si>
    <t>Меры по компенсации медицинским и социальным рабоникам тяжелых условий труда и полученного вреда для здоровья. Целью таких выплат не является социальная поддержка, поэтому меры выделены в отдельную группу.</t>
  </si>
  <si>
    <t>Антикризисный пакет мер: поддержка системообразующих организаций</t>
  </si>
  <si>
    <t>Меры, направленные на поддержку системообразующих предприятий. Поскольку перечень получателей такой поддержки ограничен, данные меры рассматриваются отдельно.</t>
  </si>
  <si>
    <t>Антикризисный пакет мер: другое</t>
  </si>
  <si>
    <t>Прочие меры из антикризисного пакета.</t>
  </si>
  <si>
    <t>Возможна оценка (есть данные)</t>
  </si>
  <si>
    <t>пенсионеры</t>
  </si>
  <si>
    <t>№</t>
  </si>
  <si>
    <t>Компенсация расходов на услуги и товары в сфере здравоохранения</t>
  </si>
  <si>
    <t>Компенсация расходов на услуги ЖКХ</t>
  </si>
  <si>
    <t>Компенсация расходов на услуги в сфере образования</t>
  </si>
  <si>
    <t xml:space="preserve">Предоставление жилья детям-сиротам </t>
  </si>
  <si>
    <t>Компенсация расходов пенсионеров Крайнего Севера</t>
  </si>
  <si>
    <t>Предоставление ипотечных кредитов (займов) семьям, имеющим двух и более детей, по ставке 6 % годовых</t>
  </si>
  <si>
    <t>Повышение производительности труда</t>
  </si>
  <si>
    <t>Предоставление льготных кредитов на внедрение решений по повышению производительности труда на предприятиях</t>
  </si>
  <si>
    <t>Поддержка инновационных МСП при помощи грантов</t>
  </si>
  <si>
    <t>Льготное кредитование МСП, включая субсидирование лизинга</t>
  </si>
  <si>
    <t>Льготный доступ субъектов МСП к производственной инфраструктуре, а также к  комплексу услуг, сервисов и мер поддержки субъектам МСП, закупкам крупнейших заказчиков</t>
  </si>
  <si>
    <t>Поддержка фермеров и развитие потребительской кооперации</t>
  </si>
  <si>
    <t>Поддержка экспортеров - субъектов малого и среднего предпринимательства</t>
  </si>
  <si>
    <t>мероприятия</t>
  </si>
  <si>
    <t>Популяризация предпринимательства, вовлечение в предпринимательскую деятельность</t>
  </si>
  <si>
    <t>Выявление предпринимательских способностей и вовлечение в предпринимательскую деятельность лиц, имеющих предпринимательский потенциал и (или) мотивацию к созданию собственного бизнеса</t>
  </si>
  <si>
    <t>Цифровая трансформация МСП</t>
  </si>
  <si>
    <t>Развитие инструментов фондового рынка для использования субъектами МСП</t>
  </si>
  <si>
    <t>Развитие инструментов фондового рынка для использования субъектами МСП в целях получения доступа к дополнительным источникам финансирования</t>
  </si>
  <si>
    <t>меры</t>
  </si>
  <si>
    <t>Автоматизация налогового учета самозанятых</t>
  </si>
  <si>
    <t>Облегчение сбыта товаров и услуг для субъектов МСП</t>
  </si>
  <si>
    <t>Обеспечение упрощенного доступа в электронном виде для субъектов МСП к мерам поддержки, услугам и сервисам организаций инфраструктуры развития МСП и сбыта товаров и услуг</t>
  </si>
  <si>
    <t>Поддержка субъектов МСП в моногородах</t>
  </si>
  <si>
    <t>Стимулирование инвестиций в материально-технологическую базу АПК</t>
  </si>
  <si>
    <t>Строительство атомных ледоколов нового поколения</t>
  </si>
  <si>
    <t>Прочие меры поддержки АПК</t>
  </si>
  <si>
    <t>Привлечение инвестиций в моногорода</t>
  </si>
  <si>
    <t>Создание дополнительных мест дошкольного образования</t>
  </si>
  <si>
    <t>Социальный контракт</t>
  </si>
  <si>
    <t>Выплата материнского капитала</t>
  </si>
  <si>
    <t>Субсидии на реализацию ГЧП (МЧП)</t>
  </si>
  <si>
    <t>Компенсация расходов на технологическое присоединение изолированных территорий</t>
  </si>
  <si>
    <t>млн. руб.
(2019-2024)</t>
  </si>
  <si>
    <t>Приоритетные меры</t>
  </si>
  <si>
    <t>Социальные доплаты к пенсии</t>
  </si>
  <si>
    <t>Выплата пособий по безработице</t>
  </si>
  <si>
    <t>Компенсационные выплаты за утраченное жилье в Чеченской Республике</t>
  </si>
  <si>
    <t>пособия по временной нетрудоспособности</t>
  </si>
  <si>
    <t>Пособия лицам, ходатайствующим на получение статуса беженца</t>
  </si>
  <si>
    <t>Выплата материнского капитала при рождении ребенка</t>
  </si>
  <si>
    <t>Повышение заработных плат работникам бюджетного сектора</t>
  </si>
  <si>
    <t>Специальная доплата классным руководителям в размере не менее пяти тысяч рублей за счет средств федерального бюджета</t>
  </si>
  <si>
    <t>Стимулирование экспорта услуг в сфере здравоохранения</t>
  </si>
  <si>
    <t>Стимулирование экспорта услуг в сфере образования</t>
  </si>
  <si>
    <t>Всего</t>
  </si>
  <si>
    <t>Развитие профессионального и любительского спорта</t>
  </si>
  <si>
    <t>Пропаганда здорового образа жизни</t>
  </si>
  <si>
    <t>Повышение качества оказания социальных услуг, в том числе увеличение периода активного долголетия, продолжительности здоровой жизни, улучшение условий жизни людей старшего поколения и лиц с ограниченными способностями</t>
  </si>
  <si>
    <t>Развитие системы здравоохранения</t>
  </si>
  <si>
    <t>Развитие системы образования</t>
  </si>
  <si>
    <t>Прочие</t>
  </si>
  <si>
    <t>Стимулирование производительности АПК в целях импортозамещения</t>
  </si>
  <si>
    <t>Увеличение численности врачей и средних медицинских работников, работающих в государственных медицинских организациях</t>
  </si>
  <si>
    <t>Создание статистической базы</t>
  </si>
  <si>
    <t>Проведение профессиональных конкурсов и чемпионатов, включая Абилимпикс и Ворлдскиллс</t>
  </si>
  <si>
    <t>Программы профессионального образования и переквалификации, в том числе онлайн-курсы и профессиональные мастерские</t>
  </si>
  <si>
    <t>Повышение качества государственных услуг в сфере занятости</t>
  </si>
  <si>
    <t xml:space="preserve">Вовлечение женщин в трудовую деятельность: переобучение и повышение квалификации женщин
</t>
  </si>
  <si>
    <t>Изменение условий (требований) уплаты налогов, страховых взносов</t>
  </si>
  <si>
    <t>Введение налогов на доходы физических лиц по депозитам и по дивидендам</t>
  </si>
  <si>
    <t>Приостановка проведения проверок контрольными органами</t>
  </si>
  <si>
    <t>Временный мораторий на банкротство юридических лиц</t>
  </si>
  <si>
    <t>Упрощение процедуры банкротства физических лиц</t>
  </si>
  <si>
    <t>Отсрочка и освобождение от арендной платы на имущество, отсрочка по налогам для арендодателей</t>
  </si>
  <si>
    <t>Предоставление Правительству Российской Федерации права принимать решения об особенностях лицензирования</t>
  </si>
  <si>
    <t>Поддержка поставщиков по госконтрактам</t>
  </si>
  <si>
    <t xml:space="preserve">
</t>
  </si>
  <si>
    <t>Поддержка отраслей, наиболее пострадавших от пандемии</t>
  </si>
  <si>
    <t>Соотношение целевой аудитории меры с наиболее подверженными риску бедности категориями населения</t>
  </si>
  <si>
    <t>Попадание в целевые аудитории по бедности</t>
  </si>
  <si>
    <t>домохозяйства с тремя и более детьми</t>
  </si>
  <si>
    <t>домохозяйства с двумя детьми</t>
  </si>
  <si>
    <t>домохозяйства с одним ребенком</t>
  </si>
  <si>
    <t>трудоспособное население с низкой квалификацией</t>
  </si>
  <si>
    <t>трудоспособное население с высокой квалификацией</t>
  </si>
  <si>
    <t>домохозяйства с лицами с ограниченными возможностями здоровья</t>
  </si>
  <si>
    <t>категории населения, подвергшиеся негативному воздействию внешних факторов</t>
  </si>
  <si>
    <t>бюджетники</t>
  </si>
  <si>
    <t>прочие</t>
  </si>
  <si>
    <t>Упрощение ввоза товаров первой необходимости</t>
  </si>
  <si>
    <t>Доля малоимущего населения в общей численности населения соответствующей группы, %</t>
  </si>
  <si>
    <t>Специальные выплаты врачам, а также среднему и младшему медицинскому персоналу, работающим с короновирусом</t>
  </si>
  <si>
    <t>Доля малоимущего населения соответствующей группы в общей численности малоимущего населения, %</t>
  </si>
  <si>
    <t>Целевая аудитория меры</t>
  </si>
  <si>
    <t>Ежемесячные выплаты в размере 5000 рублей на каждого ребенка до трех лет</t>
  </si>
  <si>
    <t>Ежемесячные выплаты в размере 3000 рублей на каждого ребенка до 18 лет семьям, в которых один или оба родителя потеряли работу</t>
  </si>
  <si>
    <t>Повышение минимального размера пособия по временной нетрудоспособности до уровня МРОТ</t>
  </si>
  <si>
    <t>Повышение максимального размера пособия по безработице до уровня МРОТ и выплата пособия по безработице в размере 12130 рублей, потерявшим работу после 1 марта</t>
  </si>
  <si>
    <t>Реализация мер активной поддержки занятости</t>
  </si>
  <si>
    <t>Наименование меры</t>
  </si>
  <si>
    <t>Количество оценок по каждой из мер</t>
  </si>
  <si>
    <t>Срендняя оценка по каждой из мер</t>
  </si>
  <si>
    <t>Экспертная оценка</t>
  </si>
  <si>
    <t>Компенсационные выплаты ветеранам ВОВ</t>
  </si>
  <si>
    <t>Ежемесячная выплата в связи с рождением (усыновлением) первого, второго ребенка до 3-х лет</t>
  </si>
  <si>
    <t>Дополнительные меры поддержки рождаемости в ДФО</t>
  </si>
  <si>
    <t>Ежемесячная выплата на детей в возрасте от 3 до 7 лет включительно</t>
  </si>
  <si>
    <t>Ежемесячные выплаты на третьего или последующих детей до 3-х лет</t>
  </si>
  <si>
    <t>выплата за выдающиеся достижения и особые заслуги перед Российской Федерацией</t>
  </si>
  <si>
    <t>Поддержка Героев Соц. Труда, Героев РФ и полных кавалеров ордена Трудовой славы</t>
  </si>
  <si>
    <t>Компенсационные выплаты инвалидам (нетрудоспособным гражданам) по уходу</t>
  </si>
  <si>
    <t>Единовременные и ежемесячные выплаты по беременности и рождению ребенка</t>
  </si>
  <si>
    <t>Выплаты инвалидам вследствие военной травмы</t>
  </si>
  <si>
    <t>Выплаты пострадавшим в результате аварии на Чернобыльской АЭС</t>
  </si>
  <si>
    <t>Выплаты пострадавшим в результате мероприятий по борьбе с терроризмом</t>
  </si>
  <si>
    <t xml:space="preserve">выплаты пособий по уходу за ребенком гражданам, подвергшимся воздействию радиации </t>
  </si>
  <si>
    <t>Изменение условий кредитования (лизинга) и предоставления гос.гарантий, а также предоставление отсрочек по возврату долга</t>
  </si>
  <si>
    <t>Изменение порядка оплаты больничных листов</t>
  </si>
  <si>
    <t>Mean</t>
  </si>
  <si>
    <t>Объем бюджетных ассигнований
на 2019-2024 г.г., млн. руб., по годам</t>
  </si>
  <si>
    <t>численность (фактическая,  прогнозная)  получателей мер государственной поддержки и/или адресная аудитория мероприятий, тыс. человек</t>
  </si>
  <si>
    <t>факт</t>
  </si>
  <si>
    <t>уточненная СБР 
на 01.04.2020г.</t>
  </si>
  <si>
    <t>паспорт ФП/ГП</t>
  </si>
  <si>
    <t>прогноз</t>
  </si>
  <si>
    <t>N 
п/п</t>
  </si>
  <si>
    <t>наименование ФП/ГП</t>
  </si>
  <si>
    <t>задача ФП/основное мероприятие ГП</t>
  </si>
  <si>
    <t>мероприятие</t>
  </si>
  <si>
    <t>исполнитель</t>
  </si>
  <si>
    <t>КБК</t>
  </si>
  <si>
    <t>Суммарный объем инвестиций, млн руб.</t>
  </si>
  <si>
    <t>Суммарная численность получателей, тыс. человек</t>
  </si>
  <si>
    <t>ед.изм.</t>
  </si>
  <si>
    <t>Социальные лифты для каждого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</si>
  <si>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</t>
  </si>
  <si>
    <t>Обеспечено проведение конкурсов в целях предоставления гражданам возможностей для профессионального и карьерного роста</t>
  </si>
  <si>
    <t>Автономная некоммерческая организация «Страна Возможностей»</t>
  </si>
  <si>
    <t>073 0709 02 4 EA 60501 632</t>
  </si>
  <si>
    <t>тыс. человек</t>
  </si>
  <si>
    <t>Подпрограмма "Обеспечение государственной поддержки семей, имеющих детей"</t>
  </si>
  <si>
    <t>Основное мероприятие "Оказание мер государственной поддержки в связи с беременностью и родами, а также гражданам, имеющим детей"</t>
  </si>
  <si>
    <t>Государственная фельдъегерская служба Российской Федерации</t>
  </si>
  <si>
    <t>089 1004 03 3 01 93988 133</t>
  </si>
  <si>
    <t>089 1004 03 3 01 93989 134</t>
  </si>
  <si>
    <t>089 1004 03 3 01 93990 134</t>
  </si>
  <si>
    <t>089 1004 03 3 01 93991 133</t>
  </si>
  <si>
    <t>Подпрограмма "Обеспечение мер социальной поддержки отдельных категорий граждан"</t>
  </si>
  <si>
    <t>Основное мероприятие "Оказание мер государственной поддержки лицам, ходатайствующим о признании их беженцами или вынужденными переселенцами, а также прибывшим с ними членам их семей"</t>
  </si>
  <si>
    <t>Министерство внутренних дел Российской Федерации</t>
  </si>
  <si>
    <t>188 1003 03 1 09 30100 313</t>
  </si>
  <si>
    <t>188 1003 03 1 09 30110 313</t>
  </si>
  <si>
    <t>Основное мероприятие "Оказание мер государственной поддержки гражданам, пострадавшим в результате разрешения кризиса в Чеченской Республике и покинувшим ее безвозвратно"</t>
  </si>
  <si>
    <t>188 1003 03 1 10 30470 313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</si>
  <si>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</si>
  <si>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Ведомственная целевая программа "Обеспечение отдельных категорий граждан лекарственными препаратами в амбулаторных условиях"</t>
  </si>
  <si>
    <t>Министерство здравоохранения Российской Федерации</t>
  </si>
  <si>
    <t>056 0902 01 К 09 51610 540
056 0902 01 К 09 52610 540
056 0902 01 К 09 54600 530
056 0902 01 К 09 92030 244
056 0902 01 К 09 92034 244</t>
  </si>
  <si>
    <t>Ведомственная целевая программа "Организация обязательного медицинского страхования в Российской Федерации"</t>
  </si>
  <si>
    <t>056 1003 01 К 10 50730 540</t>
  </si>
  <si>
    <t>при планировании бюджетных ассигнований численность не учитывалась</t>
  </si>
  <si>
    <t>Борьба с онкологическими заболеваниями</t>
  </si>
  <si>
    <t>Разработка и реализация программ борьбы с онкологическими заболеваниями</t>
  </si>
  <si>
    <t>Переоснащение медицинским оборудованием региональных медицинских организаций, оказывающих помощь больным онкологическими заболеваниями (диспансеров/больниц)</t>
  </si>
  <si>
    <t>056 0901 01 К N3 51900 540</t>
  </si>
  <si>
    <t>Ведомственная целевая программа "Предупреждение и борьба с социально значимыми инфекционными заболеваниями"</t>
  </si>
  <si>
    <t>056 0901 01 К 06 58110 540
056 0901 01 К 06 58120 540
056 0901 01 К 06 90059 111
056 0901 01 К 06 90059 112
056 0901 01 К 06 90059 119
056 0901 01 К 06 93999 112
056 0901 01 К 06 90059 242
056 0901 01 К 06 90059 243
056 0901 01 К 06 90059 244
056 0901 01 К 06 92007 244
056 0901 01 К 06 90059 611
056 0901 01 К 06 90059 851
056 0901 01 К 06 90059 852
056 0901 01 К 06 90059 853
056 0901 01 К 06 92005 244
056 0902 01 К 06 92011 244
056 0902 01 К 06 51110 522
056 0909 01 К 06 52020 521
056 0909 01 К 06 90059 611</t>
  </si>
  <si>
    <t>Подпрограмма "Медико-санитарное обеспечение отдельных категорий граждан"</t>
  </si>
  <si>
    <t>Ведомственная целевая программа "Медико-санитарное обеспечение работников обслуживаемых организаций и населения обслуживаемых территорий"</t>
  </si>
  <si>
    <t>056 0901 01 Б 04 90059 621</t>
  </si>
  <si>
    <t>Развитие детского здравоохранения, включая создание современной инфраструктуры оказания медицинской помощи детям</t>
  </si>
  <si>
    <t>Разработка и реализация программ развития детского здравоохранения, включая создание современной инфраструктуры оказания медицинской помощи детям</t>
  </si>
  <si>
    <t>Будет оказана медицинская помощь женщинам в период беременности, родов и в послеродовый период, в том числе за счет средств родовых сертификатов</t>
  </si>
  <si>
    <t>-</t>
  </si>
  <si>
    <t>Ведомственная целевая программа "Высокотехнологичная медицинская помощь и медицинская помощь, оказываемая в рамках клинической апробации методов профилактики, диагностики, лечения и реабилитации"</t>
  </si>
  <si>
    <t>056 0901 01 К 05 94009 414
056 0901 01 К 05 94009 464
056 0901 01 К 05 90059 611
056 0901 01 К 05 90059 621
056 0901 01 К 05 93999 612
056 0901 01 К 05 93999 622
056 0908 01 К 05 94009 414
056 0908 01 К 05 94009 464
056 0909 01 К 05 54020 521
056 0909 01 К 05 93972 323
056 0909 01 К 05 94009 414
056 0909 01 К 05 96866 611
056 0909 01 К 05 96866 621</t>
  </si>
  <si>
    <t>Финансовая поддержка семей при рождении детей</t>
  </si>
  <si>
    <t>Внедрение механизма финансовой поддержки семей при рождении детей</t>
  </si>
  <si>
    <t>Количество циклов экстракорпорального оплодотворения, выполненных семьям, страдающим бесплодием, за счет средств базовой программы обязательного медицинского страхования</t>
  </si>
  <si>
    <t>Борьба с сердечно-сосудистыми заболеваниями</t>
  </si>
  <si>
    <t>Разработка и реализация программ борьбы с сердечно-сосудистыми заболеваниями</t>
  </si>
  <si>
    <t>Проводится профилактика развития сердечно-сосудистых заболеваний и сердечно-сосудистых осложнений у пациентов высокого риска</t>
  </si>
  <si>
    <t>056 0902 01 К N2 55860 521</t>
  </si>
  <si>
    <t>Не менее 45 федеральных медицинских организаций, имеющих в своей структуре онкологические подразделения, переоснащены медицинским оборудованием</t>
  </si>
  <si>
    <t>056 0901 01 К N3 08800 612</t>
  </si>
  <si>
    <t>Подпрограмма "Развитие медицинской реабилитации и санаторно-курортного лечения, в том числе детей"</t>
  </si>
  <si>
    <t>Ведомственная целевая программа "Санаторно-курортное лечение"</t>
  </si>
  <si>
    <t>056 0901 01 5 02 93999 612
056 0909 01 5 02 94009 414</t>
  </si>
  <si>
    <t>Подпрограмма "Развитие кадровых ресурсов в здравоохранении"</t>
  </si>
  <si>
    <t>Ведомственная целевая программа "Управление кадровыми ресурсами здравоохранения"</t>
  </si>
  <si>
    <t>056 0705 01 7 05 90059 611
056 0705 01 7 05 90059 621
056 0706 01 7 05 92031 612
056 0909 01 7 05 51380 521
056 0909 01 7 05 58300 540
056 0909 01 7 05 90059 621
056 0909 01 7 05 93987 612
056 1006 01 7 05 93496 360</t>
  </si>
  <si>
    <t>Ведомственная целевая программа "Совершенствование системы оказания медицинской помощи наркологическим больным и больным с психическими расстройствами и расстройствами поведения"</t>
  </si>
  <si>
    <t>056 0901 01 К 02 90059 111
056 0901 01 К 02 90059 112
056 0901 01 К 02 90059 119
056 0901 01 К 02 93999 112
056 0901 01 К 02 90059 242
056 0901 01 К 02 90059 243
056 0901 01 К 02 90059 244
056 0901 01К 02 94009 414
056 0901 01 К02 90059 611
056 0901 01 К 02 90059 621
056 0901 01 К 02 90059 851
056 0901 01 К 02 90059 852
056 0901 01 К 02 90059 853
056 0908 01 К 02 94009 414
056 0909 01 К 02 51110 522</t>
  </si>
  <si>
    <t>Ведомственная целевая программа "Медицинская реабилитация"</t>
  </si>
  <si>
    <t>056 0905 01 5 01 94009 414
056 0905 01 5 01 90059 611
056 0905 01 5 01 90059 621
056 0905 01 5 01 93999 612
056 0909 01 5 01 90059 611</t>
  </si>
  <si>
    <t>Укрепление общественного здоровья</t>
  </si>
  <si>
    <t>Формирование системы мотивации граждан к здоровому образу жизни, включая здоровое питание и отказ от вредных привычек</t>
  </si>
  <si>
    <t>Доля аудитории граждан старше 12 лет, охваченной коммуникационной кампанией по основным каналам: телевидение, радио и в информационно-телекоммуникационной сети «Интернет»</t>
  </si>
  <si>
    <t>056 0902 01 К P4 13000 612</t>
  </si>
  <si>
    <t>Проведение информационно-коммуникационной кампании, направленной на раннее выявление онкологических заболеваний и повышение приверженности к лечению, охвачено не менее 70% аудитории граждан старше 18 лет по основным каналам: телевидение, радио и в информационно-телекоммуникационной сети «Интернет»</t>
  </si>
  <si>
    <t>056 0902 01 К N3 08200 612</t>
  </si>
  <si>
    <t>Развитие сети национальных медицинских исследовательских центров и внедрение инновационных медицинских технологий</t>
  </si>
  <si>
    <t>Внедрение инновационных медицинских технологий, включая систему ранней диагностики и дистанционный мониторинг состояния здоровья пациентов, и клинических рекомендаций</t>
  </si>
  <si>
    <t>Количество проведенных национальными медицинскими исследовательскими центрами дистанционных консультаций/консилиумов с применением телемедицины для региональных медицинских организаций третьего уровня, тыс. консультаций нарастающим итогом</t>
  </si>
  <si>
    <t>056 0909 01 3 N6 20100 612
056 0909 01 3 N6 20100 622</t>
  </si>
  <si>
    <t>Ведомственная целевая программа "Донорство и трансплантация органов в Российской Федерации"</t>
  </si>
  <si>
    <t>056 0901 01 К 03 54760 540
056 0901 01 К 03 90019 244
056 0901 01 К 03 90059 612</t>
  </si>
  <si>
    <t>Реализованы региональные программы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</si>
  <si>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056 0902 01 К P4 12300 612</t>
  </si>
  <si>
    <t>Старшее поколение</t>
  </si>
  <si>
    <t>Разработка и реализация программы системной поддержки и повышения качества жизни граждан старшего поколения</t>
  </si>
  <si>
    <t>Не менее 95 процентов лиц старше трудоспособного возраста из групп риска, проживающих в организациях социального обслуживания, прошли к концу 2024 года вакцинацию против пневмококковой инфекции</t>
  </si>
  <si>
    <t>056 0902 01 К P3 54860 540</t>
  </si>
  <si>
    <t>Во всех субъектах Российской Федерации созданы региональные гериатрические центры и геронтологические отделения, в которых помощь к концу 2024 года получили не менее 160,0 тыс. граждан старше трудоспособного возраста</t>
  </si>
  <si>
    <t>056 0902 01 К P3 08400 622</t>
  </si>
  <si>
    <t>Разработка рекламно-информационных материалов для проведения информационно-коммуникационной кампании с использованием основных телекоммуникационных каналов для всех целевых аудиторий</t>
  </si>
  <si>
    <t>Подпрограмма "Развитие среднего профессионального и дополнительного профессионального образования"</t>
  </si>
  <si>
    <t>Ведомственная целевая программа "Содействие развитию среднего профессионального образования и дополнительного профессионального образования"</t>
  </si>
  <si>
    <t>Министерство культуры Российской Федерации</t>
  </si>
  <si>
    <t>054 0704 02 1 02 94009 414
054 0704 02 1 02 90059 612
054 0704 02 1 02 90059 613
054 0704 02 1 02 61621 612</t>
  </si>
  <si>
    <t>054 0704 02 1 02 90059 611</t>
  </si>
  <si>
    <t>054 0704 02 1 02 93490 612</t>
  </si>
  <si>
    <t>054 0704 02 1 02 93997 612</t>
  </si>
  <si>
    <t>Подпрограмма "Развитие дошкольного и общего образования"</t>
  </si>
  <si>
    <t>Ведомственная целевая программа "Развитие современных механизмов и технологий дошкольного и общего образования"</t>
  </si>
  <si>
    <t>054 0702 02 2 02 90059 611</t>
  </si>
  <si>
    <t>054 0702 02 2 02 90059 612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</si>
  <si>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</si>
  <si>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054 1004 03 3 07 93986 321</t>
  </si>
  <si>
    <t>Подпрограмма "Развитие дополнительного образования детей и реализация мероприятий молодежной политики"</t>
  </si>
  <si>
    <t>Ведомственная целевая программа "Развитие дополнительного образования детей, выявление и поддержка лиц, проявивших выдающиеся способности"</t>
  </si>
  <si>
    <t>054 0703 02 4 01 90059 611</t>
  </si>
  <si>
    <t>тыс. человеко/час</t>
  </si>
  <si>
    <t>054 0703 02 4 01 53060 523</t>
  </si>
  <si>
    <t>054 0703 02 4 01 56110 521</t>
  </si>
  <si>
    <t>Ведомственная целевая программа "Поддержка молодежных инициатив и патриотического воспитания"</t>
  </si>
  <si>
    <t>054 0707 02 4 08 96057 244</t>
  </si>
  <si>
    <t>Экспорт образования</t>
  </si>
  <si>
    <t>Увеличение не менее чем в два раза количества иностранных граждан, обучающихся в образовательных организациях высшего образования и научных организациях, а также реализация комплекса мер по трудоустройству лучших из них в Российской Федерации</t>
  </si>
  <si>
    <t>Обеспечены комфортные условия проживания, возможность проведения учебных занятий и организации самостоятельной работы обучающихся, проведения культурно-массовых, досуговых мероприятий и занятий спортом. Осуществлено проектирование, строительство и реконструкция студенческих городков, а также приобретение объектов недвижимого имущества для временного проживания иностранных и иногородних обучающихся и научно-педагогических работников общей проектной мощностью по годам нарастающим итогом:</t>
  </si>
  <si>
    <t>Министерство науки и высшего образования Российской Федерации</t>
  </si>
  <si>
    <t>075 0501 47 2 E9 43400 464
075 0501 47 2 E9 43400 465
075 0501 47 2 E9 43400 622</t>
  </si>
  <si>
    <t>Кадры для цифровой экономики</t>
  </si>
  <si>
    <t>Обеспечение подготовки высококвалифицированных кадров для цифровой экономики</t>
  </si>
  <si>
    <t>На базе образовательных организаций высшего образования сформирована сеть из центров цифровой трансформации университетов - «Цифровой университет» и спутников таких центров; из международных научно-методических центров в области информатики, математики и технологий и спутников таких центров; из центров ускоренной подготовки специалистов в области информационных технологий, а также обеспечена реализация в системе высшего образования персональных траекторий развития обучающихся (накопительным итогом)</t>
  </si>
  <si>
    <t>075 0706 47 2 D3 08400 613
075 0706 47 2 D3 08400 623</t>
  </si>
  <si>
    <t>единиц (сеть центров)</t>
  </si>
  <si>
    <t>Новые возможности для каждого</t>
  </si>
  <si>
    <t>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навыков, включая овладение компетенциями в области цифровой экономики всеми желающими</t>
  </si>
  <si>
    <t>Прошли обучение по программам непрерывного образования в образовательных организациях высшего образования, реализующих дополнительные образовательные программы и программы профессионального обучения:</t>
  </si>
  <si>
    <t>075 0706 47 2 E7 24300 244
075 0709 47 2 E7 24300 244
075 0706 47 2 E7 24300 613
075 0706 47 2 E7 24300 623</t>
  </si>
  <si>
    <t>Увеличено не менее чем в два раза по сравнению с 2017 годом количество иностранных граждан, обучающихся в организациях, осуществляющих образовательную деятельность, по программам высшего образования, нарастающим итогом:</t>
  </si>
  <si>
    <t>075 0706 47 2 E9 42900 244
075 0706 47 2 E9 42900 613
075 0706 47 2 E9 42900 611</t>
  </si>
  <si>
    <t>Осуществлена подготовка научно-педагогических работников и работников организаций-работодателей к реализации современных программ непрерывного образования (обучение по программам повышения квалификации прошли не менее 30 тыс. человек), в том числе, по годам нарастающим итогом:</t>
  </si>
  <si>
    <t>075 0706 47 2 E7 24200 613
075 0706 47 2 E7 24200 623
075 0706 47 2 E7 24200 244</t>
  </si>
  <si>
    <t>при планировании бюджетных 
ассигнований численность не учитывалась</t>
  </si>
  <si>
    <t>Не менее 20% научно-педагогических работников образовательных организаций высшего образования участвуют в реализации программ непрерывного образования (дополнительных образовательных программ и программ профессионального обучения).</t>
  </si>
  <si>
    <t>075 0706 47 2 E7 24600 613
075 0706 47 2 E7 24600 623</t>
  </si>
  <si>
    <t>Современная школа</t>
  </si>
  <si>
    <t>Внедрение на уровнях основного общего и среднего общего образования новых методов обучения и воспитания, образовательных технологий, обеспечивающих освоение обучающимися базовых навыков и умений, повышение их мотивации к обучению и вовлеченности в образовательный процесс, а также обновление содержания и совершенствование методов обучения предметной области "Технология"</t>
  </si>
  <si>
    <t>Создано не менее 230 тыс.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</si>
  <si>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Министерство просвещения Российской Федерации</t>
  </si>
  <si>
    <t>073 0702 02 2 E1 55200 523</t>
  </si>
  <si>
    <t>073 0709 02 2 Е1 55200 611</t>
  </si>
  <si>
    <t>В Российской Федерации ликвидировано обучение в 3-ю смену</t>
  </si>
  <si>
    <t>073 0702 02 2 E1 54900 523</t>
  </si>
  <si>
    <t>Успех каждого ребенка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</si>
  <si>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</si>
  <si>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>Созданы региональные центры выявления, поддержки и развития способностей и талантов у детей и молодежи, с учетом опыта Образовательного фонда "Талант и успех"</t>
  </si>
  <si>
    <t>073 0703 02 4 E2 51890 521</t>
  </si>
  <si>
    <t>073 0703 02 4 E2 51890 632</t>
  </si>
  <si>
    <t>073 0709 02 4 E2 51890 621</t>
  </si>
  <si>
    <t>Молодые профессионалы</t>
  </si>
  <si>
    <t>Модернизация профессионального образования, в том числе посредством внедрения адаптивных, практико-ориентированных и гибких образовательных программ</t>
  </si>
  <si>
    <t>Создано 5000 мастерских, оснащенных современной материально-технической базой по одной из компетенций</t>
  </si>
  <si>
    <t>073 0704 02 1 E6 61624 611
073 0704 02 1 E6 61624 613
073 0704 02 1 E6 61624 623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</si>
  <si>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</si>
  <si>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073 0702 02 2 E1 51690 521</t>
  </si>
  <si>
    <t>073 0702 02 2 E1 51690 621</t>
  </si>
  <si>
    <t>Реализованы мероприятия по модернизации инфраструктуры общего образования в отдельных субъектах Российской Федерации</t>
  </si>
  <si>
    <t>073 0702 02 2 E1 52390 523</t>
  </si>
  <si>
    <t>Учитель будущего</t>
  </si>
  <si>
    <t>Внедрение национальной системы профессионального роста педагогических работников, охватывающей не менее 50 процентов учителей общеобразовательных организаций</t>
  </si>
  <si>
    <t>Созданы центры непрерывного повышения профессионального мастерства педагогических работников и центры оценки профессионального мастерства и квалификации педагогов во всех субъектах Российской Федерации</t>
  </si>
  <si>
    <t>073 0705 02 2 E5 51620 521</t>
  </si>
  <si>
    <t>073 0705 02 2 E5 51620 621</t>
  </si>
  <si>
    <t>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«Математика», «Информатика» и «Технология», созданы 15 экспериментальных площадок (накопительным итогом)</t>
  </si>
  <si>
    <t>073 0709 02 4 D3 67714 613
073 0709 02 2 D3 67714 613
073 0709 02 4 D3 67714 623
073 0709 02 2 D3 67714 623
073 0709 02 4 D3 67714 812
073 0709 02 4 D3 67714 632
073 0709 02 2 D3 67714 632
073 0709 02 2 D3 67714 812</t>
  </si>
  <si>
    <t>шт (образовательных организаций)</t>
  </si>
  <si>
    <t>Для 935 тыс. детей в не менее чем в 7000 общеобразовательных организаций, расположенных в сельской местности и малых городах, обновлена материально-техническая база для занятий физической культурой и спортом</t>
  </si>
  <si>
    <t>073 0702 02 2 E2 50970 611</t>
  </si>
  <si>
    <t>073 0702 02 2 E2 50970 521</t>
  </si>
  <si>
    <t>Поддержка семей, имеющих детей</t>
  </si>
  <si>
    <t>Создание условий для раннего развития детей в возрасте до трех лет, реализация программы психолого-педагогической, методической и консультативной помощи родителям детей, получающих дошкольное образование в семье</t>
  </si>
  <si>
    <t>Оказано не менее 20 млн.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</t>
  </si>
  <si>
    <t>073 0709 02 2 E3 62292 613</t>
  </si>
  <si>
    <t>073 0709 02 2 E3 62292 623</t>
  </si>
  <si>
    <t>073 0709 02 2 E3 62292 632</t>
  </si>
  <si>
    <t>073 0709 02 2 E3 62292 633</t>
  </si>
  <si>
    <t>Не менее 900 тыс. детей получили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с учетом реализации проекта "Билет в будущее"</t>
  </si>
  <si>
    <t>073 0709 02 4 E2 60447 632</t>
  </si>
  <si>
    <t>Созданы мобильные технопарки "Кванториум" (для детей, проживающих в сельской местности и малых городах)</t>
  </si>
  <si>
    <t>073 0703 02 4 E2 52470 521</t>
  </si>
  <si>
    <t>073 0703 02 4 E2 52470 621</t>
  </si>
  <si>
    <t>Цифровая образовательная среда</t>
  </si>
  <si>
    <t>Создание современной и безопасной цифровой образовательной среды, обеспечивающей высокое качество и доступность образования всех видов и уровней</t>
  </si>
  <si>
    <t>Созданы центры цифрового образования детей "IT-куб"</t>
  </si>
  <si>
    <t>073 0703 02 4 E4 52190 521</t>
  </si>
  <si>
    <t>073 0703 02 4 E4 52190 621</t>
  </si>
  <si>
    <t>Поддержка образования для детей с ограниченными возможностями здоровья.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</si>
  <si>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073 0702 02 2 E1 51870 521</t>
  </si>
  <si>
    <t>073 0709 02 2 E1 51870 611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</si>
  <si>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</si>
  <si>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073 0709 02 4 E2 54910 621</t>
  </si>
  <si>
    <t>073 0703 02 4 E2 54910 521</t>
  </si>
  <si>
    <t>Проведена подготовка, проведение и обеспечено участие российской сборной в чемпионатах по профессиональному мастерству, проводимых международной организацией "WorldSkills International"</t>
  </si>
  <si>
    <t>073 0709 02 1 E6 67121 632</t>
  </si>
  <si>
    <t>Обновлена инфраструктура Всероссийского учебно-тренировочного центра профессионального мастерства и популяризации рабочих профессий на базе Всероссийского детского центра "Смена"</t>
  </si>
  <si>
    <t>073 0709 02 1 E6 21500 612</t>
  </si>
  <si>
    <t>Предоставлены гранты обучающимся общеобразовательных организаций, проявивших особые способности и высокие достижения в области математики, информатики и цифровых технологий (накопительным итогом)</t>
  </si>
  <si>
    <t>073 0702 02 2 D3 08800 350</t>
  </si>
  <si>
    <t>ед (обучающихся)</t>
  </si>
  <si>
    <t>Создано 100 центров опережающей профессиональной подготовки</t>
  </si>
  <si>
    <t>073 0704 02 1 E6 51770 521</t>
  </si>
  <si>
    <t>Не менее 35 тыс. преподавателей (мастеров производственного обучения) прошли повышение квалификации по программам, основанным на опыте Союза Ворлдскиллс Россия, из них не менее 10 тыс. преподавателей (мастеров производственного обучения) сертифицированы в качестве экспертов Ворлдскиллс</t>
  </si>
  <si>
    <t>073 0705 02 1 E6 61636 632</t>
  </si>
  <si>
    <t>Не менее 50% педагогических работников системы общего, дополнительного и профессионального образования повысили уровень профессионального мастерства в форматах непрерывного образования</t>
  </si>
  <si>
    <t>073 0705 02 2 E5 62400 613</t>
  </si>
  <si>
    <t>073 0705 02 2 E5 62400 623</t>
  </si>
  <si>
    <t>073 0705 02 2 E5 62400 621</t>
  </si>
  <si>
    <t>073 0705 02 2 E5 62400 632</t>
  </si>
  <si>
    <t>Проведены всероссийские и международные олимпиады школьников, в целях обеспечения подготовки российских сборных команд, в том числе проведена Международная математическая олимпиада в Санкт-Петербурге</t>
  </si>
  <si>
    <t>073 0709 02 4 E2 04100 123</t>
  </si>
  <si>
    <t>073 0709 02 4 E2 04100 244</t>
  </si>
  <si>
    <t>Не менее 25% обучающихся организаций, осуществляющих образовательную деятельность по образовательным программам среднего профессионального образования, проходят аттестацию с использованием механизма демонстрационного экзамена</t>
  </si>
  <si>
    <t>073 0704 02 1 E6 61634 632</t>
  </si>
  <si>
    <t>Проведен европейский чемпионат по профессиональному мастерству по стандартам «Ворлдскиллс» в г. Санкт-Петербурге в 2022 году</t>
  </si>
  <si>
    <t>073 0709 02 1 E6 53600 540
073 0709 02 1 E6 53600 632</t>
  </si>
  <si>
    <t>Оказана поддержка организациям на реализацию пилотных проектов по обновлению содержания и технологий дополнительного образования по приоритетным направлениям, в том числе поддержаны проекты по организации летних школ, организованных российскими образовательными организациями, с участием не менее 18 тыс. детей и представителей молодежи из числа иностранных граждан</t>
  </si>
  <si>
    <t>073 0709 02 4 E2 62352 613</t>
  </si>
  <si>
    <t>073 0709 02 4 E2 62352 623</t>
  </si>
  <si>
    <t>073 0709 02 4 E2 62352 632</t>
  </si>
  <si>
    <t>073 0709 02 4 E2 62352 633</t>
  </si>
  <si>
    <t>073 0709 02 4 E2 62352 812</t>
  </si>
  <si>
    <t>Разработана и реализована во всех субъектах Российской Федерации программа профессиональной переподготовки руководителей образовательных организаций и органов исполнительной власти субъектов Российской Федерации, осуществляющих государственное управление в сфере образования, по внедрению и функционированию в образовательных организациях целевой модели цифровой образовательной среды</t>
  </si>
  <si>
    <t>073 0709 02 2 E4 12100 244</t>
  </si>
  <si>
    <t>073 0702 02 2 E1 5520F 523</t>
  </si>
  <si>
    <t>Реализуются мероприятия по ежегодному проведению национального чемпионата "Абилимпикс" и подготовке национальной сборной для участия в международных и национальных чемпионатах профессионального мастерства для людей с инвалидностью</t>
  </si>
  <si>
    <t>073 0709 02 1 E6 21400 612</t>
  </si>
  <si>
    <t>Ведомственная целевая программа "Развитие сферы отдыха и оздоровления детей"</t>
  </si>
  <si>
    <t>073 0703 02 4 07 60070 631</t>
  </si>
  <si>
    <t>073 0703 02 4 07 60070 811</t>
  </si>
  <si>
    <t>Не менее 70% обучающихся общеобразовательных организаций вовлечены в различные формы сопровождения и наставничества</t>
  </si>
  <si>
    <t>073 0709 02 2 E1 01000 244</t>
  </si>
  <si>
    <t>Реализация мероприятий по социально-экономическому развитию субъектов Российской Федерации, входящих в состав Северо-Кавказского федерального округа</t>
  </si>
  <si>
    <t>Министерство Российской Федерации по делам Северного Кавказа</t>
  </si>
  <si>
    <t>370 0702 35 9 E1 55230 522</t>
  </si>
  <si>
    <t>Подпрограмма "Развитие отраслей агропромышленного комплекса"**</t>
  </si>
  <si>
    <t>Ведомственный проект "Стимулирование инвестиционной деятельности в агропромышленном комплексе"</t>
  </si>
  <si>
    <t>Министерство сельского хозяйства Российской Федерации</t>
  </si>
  <si>
    <t>082 0405 25 У В2 68850 811 
082 0405 25 У В2 54330 540 
082 0405 25 У В2 54720 540</t>
  </si>
  <si>
    <t>Ведомственный проект "Развитие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продовольствия"</t>
  </si>
  <si>
    <t>082 0405 25 У В3 55020 523 
082 0405 25 У В3 55080 523</t>
  </si>
  <si>
    <t>Создание системы поддержки фермеров и развитие сельской кооперации</t>
  </si>
  <si>
    <t>Количество крестьянских (фермерских) хозяйств и сельскохозяйственных потребительских кооперативов, получивших государственную поддержку, в том числе в рамках федерального проекта "Создание системы поддержки фермеров и развитие сельской кооперации"</t>
  </si>
  <si>
    <t>082 0405 25 У I7 54800 523 
082 0405 25 У I7 54800 540</t>
  </si>
  <si>
    <t>количество крестьянских фермерских хозяйств</t>
  </si>
  <si>
    <t>Спорт-норма жизни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</si>
  <si>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</t>
  </si>
  <si>
    <t>Построены и введены в эксплуатацию объекты спорта региональной собственности</t>
  </si>
  <si>
    <t>Министерство спорта Российской Федерации</t>
  </si>
  <si>
    <t>777 1102 13 1 Р5 51390 522
777 1102 13 7 Р5 51390 522
777 1102 13 8 Р5 51390 522</t>
  </si>
  <si>
    <t>Подпрограмма "Развитие спорта высших достижений и системы подготовки спортивного резерва"</t>
  </si>
  <si>
    <t>Основное мероприятие "Проведение спортивных мероприятий, обеспечение подготовки спортсменов высокого класса, материально-техническое обеспечение спортивных сборных команд Российской Федерации"</t>
  </si>
  <si>
    <t>777 1103 13 2 01 90019 244
777 1103 13 2 01 90059 611
777 1103 13 2 01 90059 612
777 1103 13 2 01 90059 621
777 1103 13 2 01 90059 622
777 1103 13 2 01 96246 632
777 1103 13 2 01 60190 632
777 1103 13 2 01 60250 632
777 1103 13 2 01 52540 521
777 1103 13 2 01 30440 330
777 1103 13 2 01 31230 330
777 1103 13 2 01 31250 330
777 1103 13 2 01 31260 330</t>
  </si>
  <si>
    <t>Создание для всех категорий и групп населения условий для занятий физической культурой и спортом, массовым спортом,  в том числе повышение уровня обеспеченности населения объектами спорта, и подготовка спортивного резерва</t>
  </si>
  <si>
    <t>Построены и введены в эксплуатацию объекты спорта в рамках реализации федеральной целевой программы "Развитие физической культуры и спорта в Российской Федерации на 2016-2020 годы"</t>
  </si>
  <si>
    <t>777 1102 13 6 Р5 54950 523</t>
  </si>
  <si>
    <t>Поставлены комплекты спортивного оборудования (малые спортивные формы и футбольные поля)</t>
  </si>
  <si>
    <t>777 1102 13 1 Р5 52280 521
777 1102 13 8 Р5 52280 521</t>
  </si>
  <si>
    <t>Построен и введен в эксплуатацию детский спортивно-образовательный центр круглогодичного профиля в Калининградской области</t>
  </si>
  <si>
    <t>777 1102 13 1 Р5 17200 414</t>
  </si>
  <si>
    <t>В организации спортивной подготовки, в том числе спортивные школы по хоккею, поставлено новое спортивное оборудование и инвентарь</t>
  </si>
  <si>
    <t>777 1103 13 2 Р5 52290 521
777 1102 13 7 Р5 52290 521</t>
  </si>
  <si>
    <t>Все организации спортивной подготовки предоставляют услуги населению в соответствии с федеральными стандартами спортивной подготовки</t>
  </si>
  <si>
    <t>777 1103 13 2 Р5 50810 521</t>
  </si>
  <si>
    <t>Подпрограмма "Развитие футбола в Российской Федерации"</t>
  </si>
  <si>
    <t>Основное мероприятие "Развитие и модернизация инфраструктуры и материально-технической базы для развития футбола"</t>
  </si>
  <si>
    <t>777 1103 13 8 01 94009 414
777 1103 13 8 01 90059 612
777 1103 13 8 01 60353 632
777 1103 13 8 01 60351 812
777 1103 13 8 01 60352 811
777 1103 13 8 01 53790 540
777 1103 13 8 01 54260 540</t>
  </si>
  <si>
    <t>Основное мероприятие "Совершенствование спортивной инфраструктуры для подготовки сборных команд Российской Федерации"</t>
  </si>
  <si>
    <t>777 1103 13 2 07 94009 414</t>
  </si>
  <si>
    <t>Подпрограмма "Развитие хоккея в Российской Федерации"</t>
  </si>
  <si>
    <t>Основное мероприятие "Совершенствование спортивной инфраструктуры и материально-технической базы для развития хоккея"</t>
  </si>
  <si>
    <t>777 1102 13 7 01 51110 522
777 1103 13 7 01 94009 414</t>
  </si>
  <si>
    <t>Подготовлены новые кадры и проведено повышение квалификации специалистов в сфере физической культуры и спорта</t>
  </si>
  <si>
    <t>777 0705 13 2 Р5 16900 611
777 0705 13 7 Р5 16900 244
777 0705 13 8 Р5 16900 611</t>
  </si>
  <si>
    <t>Проведены всероссийские мероприятия и изготовлена медиапродукция по пропаганде физической культуры и спорта</t>
  </si>
  <si>
    <t>777 1102 13 1 Р5 17000 621</t>
  </si>
  <si>
    <t>Некоммерческими организациями реализованы проекты в сфере физической культуры и спорта</t>
  </si>
  <si>
    <t>777 1102 13 1 Р5 61628 623
777 1102 13 1 Р5 61628 632</t>
  </si>
  <si>
    <t>Во всех субъектах Российской Федерации организовано тестирование населения на соответствие государственным требованиям к уровню физической подготовленности Всероссийского физкультурно-спортивного комплекса "Готов к труду и обороне" (ГТО)</t>
  </si>
  <si>
    <t>777 1102 13 1 Р5 66790 632</t>
  </si>
  <si>
    <t>Построены, в том числе реконструированы объекты спорта в рамках государственной программы Российской Федерации "Развитие Северо-Кавказского федерального округа"</t>
  </si>
  <si>
    <t>370 1102 35 9 Р5 55230 522
370 1103 35 9 Р5 55230 522</t>
  </si>
  <si>
    <t>Улучшена материально-техническая база объектов спорта в субъектах Российской Федерации-победителях Фестиваля культуры и спорта народов Кавказа</t>
  </si>
  <si>
    <t>777 1102 13 1 Р5 51650 540</t>
  </si>
  <si>
    <t>Основное мероприятие "Развитие детско-юношеского и женского футбола"</t>
  </si>
  <si>
    <t>777 1103 13 8 02 53830 540
777 1103 13 8 02 96246 632</t>
  </si>
  <si>
    <t>Реализованы проекты государственно-частного партнерства по созданию объектов спорта в рамках федеральной целевой программы "Развитие физической культуры и спорта в Российской Федерации на 2016-2020 годы"</t>
  </si>
  <si>
    <t>В организации спортивной подготовки поставлены комплекты искусственных футбольных полей в рамках федеральной целевой программы "Развитие физической культуры и спорта в Российской Федерации на 2016-2020 годы"</t>
  </si>
  <si>
    <t>Подпрограмма "Развитие физической культуры и массового спорта"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</si>
  <si>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</si>
  <si>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777 1102 13 1 01 60550 632</t>
  </si>
  <si>
    <t>В организации спортивной подготовки поставлено спортивное оборудование в рамках федеральной целевой программы "Развитие физической культуры и спорта в Российской Федерации на 2016-2020 годы"</t>
  </si>
  <si>
    <t>Проведена Специальная олимпиада России для инвалидов с умственной отсталостью</t>
  </si>
  <si>
    <t>777 1102 13 1 Р5 60230 632</t>
  </si>
  <si>
    <t>Поставлены комплекты спортивного оборудования для спортивных площадок в Республику Крым и город федерального значения Севастополь в рамках федеральной целевой программы "Развитие физической культуры и спорта в Российской Федерации на 2016-2020 годы"</t>
  </si>
  <si>
    <t>Введены в эксплуатацию плоскостные спортивные сооружения в сельских территориях</t>
  </si>
  <si>
    <t>082 1101 13 1 Р5 55670 522</t>
  </si>
  <si>
    <t>Проведены физкультурные мероприятия, в том числе направленные на совершенствование физической подготовки сотрудников правоохранительных органов и органов безопасности</t>
  </si>
  <si>
    <t>777 1102 13 1 Р5 60240 632</t>
  </si>
  <si>
    <t>Привлечено внебюджетных средств на создание спортивной инфраструктуры</t>
  </si>
  <si>
    <t>777 1102 13 1 Р5 61680 631</t>
  </si>
  <si>
    <t>Нуждающиеся семьи получат ежемесячные выплаты в связи с рождением (усыновлением) первого ребенка за счет субвенций из федерального бюджета</t>
  </si>
  <si>
    <t>Министерство труда и социальной защиты Российской Федерации</t>
  </si>
  <si>
    <t>149 1004 03 3 Р1 55730 530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</si>
  <si>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</si>
  <si>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149 1003 03 1 08 52500 530</t>
  </si>
  <si>
    <t>Старшее поколение
* указан общий объем по мероприятиям в пунктах 101 и 163</t>
  </si>
  <si>
    <t>Численность прошедших профессиональное обучение и дополнительное профессиональное образование при содействии органов службы занятости в субъектах Российской Федерации в 2019 году - не менее 50 тысяч лиц предпенсионного возраста, 2020 году - не менее 100 тысяч лиц в возрасте 50-ти лет и старше, а также лиц предпенсионного возраста, 2021 году - не менее 150 тысяч лиц в возрасте 50-ти лет и старше, а также лиц предпенсионного возраста, 2022 году - не менее 200 тысяч лиц в возрасте 50-ти лет и старше, а также лиц предпенсионного возраста, 2023 году – не менее 250 тысяч лиц в возрасте 50-ти лет и старше, а также лиц предпенсионного возраста, 2024 году - не менее 300 тысяч лиц в возрасте 50-ти лет и старше, а также лиц предпенсионного возраста.</t>
  </si>
  <si>
    <t>150 0705 07 1 Р3 52940 521</t>
  </si>
  <si>
    <t>150 0401 07 1 Р3 52940 540</t>
  </si>
  <si>
    <t>В субъектах Российской Федерации, входящих в состав Дальневосточного федерального округа, семьи при рождении первого ребенка получат единовременную выплату, семьям при рождении второго ребенка будет предоставлен региональный материнский (семейный) капитал</t>
  </si>
  <si>
    <t>149 1004 03 3 Р1 50780 521</t>
  </si>
  <si>
    <t>В 2019 году 8 процентов лиц старше трудоспособного возраста, признанных нуждающимися в социальном обслуживании, охвачены системой долговременного ухода в 12 пилотных регионах;
 в 2020 году - 12 процентов лиц старше трудоспособного возраста, признанных нуждающимися в социальном обслуживании, охвачены системой долговременного ухода в 18 пилотных регионах;
 в 2021 году - 16 процентов лиц старше трудоспособного возраста, признанных нуждающимися в социальном обслуживании, охвачены системой долговременного ухода в 24 пилотных регионах;
 в 2022 году - 100 процентов лиц старше трудоспособного возраста, признанных нуждающимися в социальном обслуживании, охвачены системой долговременного ухода в 85 регионах.</t>
  </si>
  <si>
    <t>149 1006 03 6 Р3 51630 521</t>
  </si>
  <si>
    <t>149 1006 03 6 Р3 51630 540</t>
  </si>
  <si>
    <t>В 2019 году реализованы дополнительные меры, направленные на поддержку рождаемости на Дальнем Востоке, включающие оказание поддержки за счет средств федерального бюджета бюджетам субъектов Российской Федерации, входящих в состав Дальневосточного федерального округа,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</t>
  </si>
  <si>
    <t>149 1004 03 3 Р1 56400 521</t>
  </si>
  <si>
    <t>В целях осуществления доставки лиц старше 65 лет, проживающих в сельской местности, в медицинские организации в 2019 году приобретен автотранспорт</t>
  </si>
  <si>
    <t>149 1006 03 6 Р3 52930 540</t>
  </si>
  <si>
    <t>Основное мероприятие "Оказание поддержки детям, оказавшимся в трудной жизненной ситуации"</t>
  </si>
  <si>
    <t>149 1006 03 3 08 96249 633</t>
  </si>
  <si>
    <t>Основное мероприятие "Оказание социальной поддержки многодетным семьям"</t>
  </si>
  <si>
    <t>149 1006 03 3 04 31190 244
149 1006 03 3 04 31190 330</t>
  </si>
  <si>
    <t>Финансовая поддержка семей при рождении детей
* продолжение субсидирования ранее выданных кредитов</t>
  </si>
  <si>
    <t>Семьи с двумя и более детьми воспользовались правом получения ипотечного кредита (займа) по ставке 6 процентов годовых</t>
  </si>
  <si>
    <t>Министерство финансов Российской Федерации</t>
  </si>
  <si>
    <t>092 0505 05 1 Р1 67380 811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</si>
  <si>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спортом, в том числе на территории Дальнего Востока"</t>
  </si>
  <si>
    <t>777 1102 13 1 03 50920 540
777 1102 13 1 03 51110 522</t>
  </si>
  <si>
    <t>Основное мероприятие "Развитие системы подготовки спортивного резерва"</t>
  </si>
  <si>
    <t>Министерство спорта Российской Федерации
Министерство финансов Российской Федерации</t>
  </si>
  <si>
    <t>777 1103 13 2 02 56140 540
092 1103 13 2 02 99999 870</t>
  </si>
  <si>
    <t>Цифровые технологии
* в соответствии с подготовленным запросом на изменение паспорта федерального проекта "Цифровые технологии"</t>
  </si>
  <si>
    <t>Создание комплексной системы финансирования проектов по разработке и (или) внедрению цифровых технологий и платформенных решений, включающей в себя венчурное финансирование и иные институты развития</t>
  </si>
  <si>
    <t>Поддержаны проекты по преобразованию приоритетных отраслей экономики и социальной сферы на основе внедрения отечественных продуктов, сервисов и платформенных решений, созданных на базе «сквозных» цифровых технологий, с применением льготного кредитования</t>
  </si>
  <si>
    <t>Министерство цифрового развития, связи и массовых коммуникаций  Российской Федерации</t>
  </si>
  <si>
    <t>071 0410 23 4 D5 66809 811</t>
  </si>
  <si>
    <t>шт проектов</t>
  </si>
  <si>
    <t>Поддержаны проекты по преобразованию приоритетных отраслей экономики и социальной сферы на основе внедрения отечественных продуктов, сервисов и платформенных решений, созданных на базе СЦТ, в рамках реализации дорожных карт по направлениям развития СЦТ</t>
  </si>
  <si>
    <t>Цифровые технологии</t>
  </si>
  <si>
    <t>Поддержаны проекты по внедрению отечественных продуктов, сервисов и платформенных решений, созданных на базе "сквозных" цифровых технологий, в субъектах Российской Федерации в рамках реализации дорожных карт по направлениям развития "сквозных" цифровых технологий</t>
  </si>
  <si>
    <t>071 0410 23 4 D5 66831 632</t>
  </si>
  <si>
    <t>Создание "сквозных" цифровых технологий преимущественно на основе отечественных разработок</t>
  </si>
  <si>
    <t>Отобраны и поддержаны (начиная с 2020 года) программы деятельности лидирующих исследовательских центров,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</t>
  </si>
  <si>
    <t>071 0410 23 4 D5 66833 812</t>
  </si>
  <si>
    <t>Поддержаны проекты по преобразованию приоритетных отраслей экономики и социальной сферы на основе внедрения отечественных продуктов, сервисов и платформенных решений, созданных на базе "сквозных" цифровых технологий</t>
  </si>
  <si>
    <t>071 0410 23 4 D5 64120 632</t>
  </si>
  <si>
    <t>Отобраны и поддержаны (начиная с 2020 года) компании-лидеры, разрабатывающие и обеспечивающие внедрение продуктов,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сферы, в рамках реализации дорожных карт по направлениям развития сквозных цифровых технологий</t>
  </si>
  <si>
    <t>071 0410 23 4 D5 66832 812</t>
  </si>
  <si>
    <t>Оказана государственная поддержка программам деятельности лидирующих исследовательских центров, реализуемых российскими организациями в целях обеспечения разработки и реализации дорожных карт развития перспективных "сквозных" цифровых технологий</t>
  </si>
  <si>
    <t>071 0410 23 4 D5 66830 812</t>
  </si>
  <si>
    <t>шт (программы ЛИЦ)</t>
  </si>
  <si>
    <t>Поддержаны компании-лидеры, разрабатывающие и обеспечивающие внедрение продуктов,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сферы, в рамках реализации дорожных карт по направлениям развития СЦТ</t>
  </si>
  <si>
    <t>071 0410 23 4 D5 61631 812</t>
  </si>
  <si>
    <t>Подпрограмма "Информационное государство"</t>
  </si>
  <si>
    <t>Основное мероприятие "Поддержка региональных проектов в сфере информационных технологий"</t>
  </si>
  <si>
    <t>Министерство цифрового развития, связи и массовых коммуникаций Российской Федерации</t>
  </si>
  <si>
    <t>071 0410 23 4 06 50280 521</t>
  </si>
  <si>
    <t>субъектов</t>
  </si>
  <si>
    <t>Создан цифровой сервис, обеспечивающий формирование персонального профиля компетенций, персональной траектории развития и непрерывного образования граждан</t>
  </si>
  <si>
    <t>071 0410 23 1 D3 09300 242
071 0410 23 1 D3 09300 244</t>
  </si>
  <si>
    <t>шт (сервис)</t>
  </si>
  <si>
    <t>Информационная безопасность</t>
  </si>
  <si>
    <t>Обеспечение информационной безопасности на основе отечественных разработок при передаче, обработке и хранении данных, гарантирующей защиту интересов личности, бизнеса и государства</t>
  </si>
  <si>
    <t>Введён в эксплуатацию и функционирует киберполигон для обучения и тренировки специалистов и экспертов разного профиля, руководителей в области информационной безопасности и ИТ современным практикам обеспечения безопасности</t>
  </si>
  <si>
    <t>071 0410 23 3 D4 64159 812</t>
  </si>
  <si>
    <t>усл ед (создание киберполигона и независ центров)</t>
  </si>
  <si>
    <t>Расширение доступа субъектов МСП к финансовым ресурсам, в том числе к льготному финансированию</t>
  </si>
  <si>
    <t>Упрощение доступа к льготному финансированию, в том числе ежегодное увеличение объема льготных кредитов, выдаваемых субъектам малого и среднего предпринимательства, включая индивидуальных предпринимателей</t>
  </si>
  <si>
    <t>Увеличен объем финансовой поддержки, оказанной субъектам МСП, млрд. руб.</t>
  </si>
  <si>
    <t>Министерство экономического развития Российской Федерации</t>
  </si>
  <si>
    <t>139 0412 15 2 I4 60302 811</t>
  </si>
  <si>
    <t>Акселерация субъектов малого и среднего предпринимательства</t>
  </si>
  <si>
    <t>Создание системы акселерации субъектов малого и среднего предпринимательства, включая индивидуальных предпринимателей, в том числе инфраструктуры и сервисов поддержки, а также их ускоренное развитие в таких областях, как благоустройство городской среды, научно-технологическая сфера, социальная сфера и экология</t>
  </si>
  <si>
    <t>Обеспечен льготный доступ субъектов МСП к производственным площадям и помещениям в целях создания (развития) производственных и инновационных компаний, в том числе для целей участия субъектов МСП в закупках крупнейших заказчиков, путем создания в субъектах Российской Федерации не менее 129 промышленных парков, технопарков, в том числе в сфере высоких технологий и агропромышленного производства, с применением механизмов государственно-частного партнерства в период 2019 - 2024 годы:
 2019 г. - 7,1 млрд. рублей, 22 парка;
2020 г. - 5,2 млрд. рублей, 10 парков;
2021 г. - 2,0 млрд. рублей, 10 парков;
 2022 г. - 10,2 млрд. рублей, 61 парк;
2023 г. - 5,5 млрд. рублей, 26 парков.
Увеличен объем инвестиций в основной капитал субъектов МСП, получивших доступ к производственным площадям и помещениям в рамках промышленных парков, технопарков, млрд рублей</t>
  </si>
  <si>
    <t>139 0412 15 2 I5 55270 523</t>
  </si>
  <si>
    <t>Фондом содействия инновациям предоставлены гранты за счет субсидий из федерального бюджета субъектам МСП на осуществление научно исследовательских и опытно-конструкторских работ, а также на производство инновационной продукции, млрд. рублей:
в 2019 г. - 4,5
 в 2020 г. - 3,5
 в 2021 г. - 0,3
 в 2022 г. - 9,0
 в 2023 г. - 8,5
 в 2024 г. - 4,7
Количество получивших поддержку субъектов МСП, осуществляющих деятельность в инновационных сферах, ед.</t>
  </si>
  <si>
    <t>226 0412 15 2 I5 60324 612</t>
  </si>
  <si>
    <t>субъектов МСП</t>
  </si>
  <si>
    <t>Повышение доступности финансирования микро и малого бизнеса за счет микрофинансовых организаций (МФО) и краудфандинга</t>
  </si>
  <si>
    <t>Предоставлены субсидии из федерального бюджета органам государственной власти субъектов Российской Федерации на исполнение расходных обязательств, предусматривающих создание и (или) развитие государственных МФО, а также субсидии государственным МФО на субсидирование ставки вознаграждения по микрозаймам субъектов МСП, в размере 21,433 млрд. рублей, в том числе:</t>
  </si>
  <si>
    <t>139 0412 15 2 I4 55270 523</t>
  </si>
  <si>
    <t>Организовано оказание комплекса услуг, сервисов и мер поддержки субъектам МСП в Центрах "Мой бизнес", в том числе финансовых (кредитных, гарантийных, лизинговых) услуг, консультационной и образовательной поддержки, поддержки по созданию и модернизации производств, социального предпринимательства и в таких сферах, как благоустройство городской среды и сельской местности, экология, женское предпринимательство, а также услуг АО "Корпорация "МСП" и АО "Российский экспортный центр", не менее чем в 100 Центрах "Мой бизнес", в том числе по годам (нарастающим итогом):
 2019 г. - 20 Центров "Мой бизнес";
 2020 г. - 40 Центров "Мой бизнес";
 2021 г. - 80 Центров "Мой бизнес";
 2022 г. - 100 Центров "Мой бизнес";
 2023 г. - 100 Центров "Мой бизнес";
 2024 г. - 100 Центров "Мой бизнес".
К 2024 году доля субъектов МСП, охваченных услугами Центров "Мой бизнес" составит 10%</t>
  </si>
  <si>
    <t>Обеспечен объем финансовой поддержки, оказанной субъектам малого и среднего предпринимательства, при гарантийной поддержке региональными гарантийными организациями</t>
  </si>
  <si>
    <t>Модернизация системы поддержки экспортеров - субъектов малого и среднего предпринимательства</t>
  </si>
  <si>
    <t>Обеспечен доступ субъектов МСП к экспортной поддержке во всех субъектах Российской Федерации к 2021 году, в том числе с привлечением торгово-промышленных палат субъектов Российской Федерации и административно-территориальных образований. Не менее чем в 75 субъектах Российской Федерации функционируют ЦПЭ. В других субъектах Российской Федерации определен специалист, обладающий компетенциями по консультационной поддержке экспортеров
Количество субъектов Российской Федерации, осуществляющих поддержку экспорта субъектов МСП:
 в 2019 г. - 72 субъектов Российской Федерации;
в 2020 г. - 75 субъектов Российской Федерации;
в 2021 г. - 85 субъектов Российской Федерации 
Количество субъектов МСП, выведенных на экспорт при поддержке центров координации поддержки экспортно-ориентированных субъектов МСП, тыс. ед. нарастающим итогом</t>
  </si>
  <si>
    <t>Предоставлена субсидия АО "Корпорация "МСП" на финансовое обеспечение исполнения обязательств АО "Корпорация "МСП" по гарантиям, предоставленным субъектам МСП в период с 2019 г. по 2024 гг., в размере 14,318 млрд. рублей в том числе:</t>
  </si>
  <si>
    <t>139 0412 15 2 I4 60304 812</t>
  </si>
  <si>
    <t>Подпрограмма "Инвестиционный климат"</t>
  </si>
  <si>
    <t>Основное мероприятие "Развитие моногородов"</t>
  </si>
  <si>
    <t>139 0412 15 1 П1 62300 632
139 0412 15 1 11 62300 632</t>
  </si>
  <si>
    <t>Разработана программа поддержки субъектов МСП в моногородах.
Количество получивших поддержку субъектов МСП в моногородах, ед.</t>
  </si>
  <si>
    <t>Повышение доступности инструментов лизинга для субъектов МСП</t>
  </si>
  <si>
    <t>Объем лизинговых сделок субъектов МСП с государственной поддержкой, млрд. рублей</t>
  </si>
  <si>
    <t>139 0412 15 2 I4 60337 811</t>
  </si>
  <si>
    <t>Обеспечено администрирование льготных кредитов, выданных субъектам МСП в 2018 году в рамках реализации постановления Правительства Российской Федерации от 30 декабря 2017 г. № 1706 "Об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субъектам малого и среднего предпринимательства на реализацию проектов в приоритетных отраслях по льготной ставке"</t>
  </si>
  <si>
    <t>139 0412 15 2 I4 60442 811</t>
  </si>
  <si>
    <t>Обеспечена докапитализация региональных лизинговых компаний, созданных с участием АО "Корпорация "МСП"</t>
  </si>
  <si>
    <t>139 0412 15 2 I4 60435 452</t>
  </si>
  <si>
    <t>Поддержаны компании, реализующие проекты в области перспективных образовательных технологий цифровой экономики, посредством создания, организации деятельности и финансирования венчурного фонда для поддержки перспективных образовательных технологий цифровой экономики, создаваемого в форме инвестиционного товарищества</t>
  </si>
  <si>
    <t>139 0709 15 5 D3 64050 452</t>
  </si>
  <si>
    <t>предприятий</t>
  </si>
  <si>
    <t>Популяризация предпринимательства</t>
  </si>
  <si>
    <t>В 85 субъектах Российской Федерации реализованы комплексные программы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наставничества.
 Количество вновь созданных субъектов МСП достигнет (нарастающим итогом)
 62000 ед. в 2024 г.</t>
  </si>
  <si>
    <t>139 0412 15 2 I8 55270 523</t>
  </si>
  <si>
    <t>Осуществлен взнос в уставный капитал АО "Корпорация "МСП" в целях докапитализации АО "МСП Банк" в целях увеличения объемов гарантийной поддержки в рамках расширения объемов кредитования субъектов МСП в рамках НГС в размере 5 млрд. рублей в 2019 году</t>
  </si>
  <si>
    <t>139 0412 15 2 I4 60433 452</t>
  </si>
  <si>
    <t>Системные меры по повышению производительности труда</t>
  </si>
  <si>
    <t>Формирование системы подготовки кадров, направленной на обучение управленческого звена предприятий – участников национального проекта, а также служб занятости населения</t>
  </si>
  <si>
    <t>Профессиональная переподготовка 19,4 тысячи управленческих кадров, вовлеченных в реализацию национального проекта (нарастающим итогом)</t>
  </si>
  <si>
    <t>139 0705 15 7 L1 00100 612</t>
  </si>
  <si>
    <t>Обеспечено администрирование льготных кредитов, выданных субъектам МСП в 2017 году в рамках реализации постановления Правительства Российской Федерации от 3 июня 2017 г. № 674"Об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2017 году субъектам малого и среднего предпринимательства по льготной ставке"</t>
  </si>
  <si>
    <t>139 0412 15 2 I4 60441 811</t>
  </si>
  <si>
    <t>Формирование положительного образа предпринимателя</t>
  </si>
  <si>
    <t>Разработана и реализована федеральная информационная кампания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групп. Реализованы соответствующие кампании на региональном и муниципальном уровнях с учетом особенностей целевых групп</t>
  </si>
  <si>
    <t>139 0412 15 2 I8 60453 812</t>
  </si>
  <si>
    <t>Обеспечено оказание услуг и сервисов организаций инфраструктуры и мер поддержки в электронном виде (с использованием ЕСИА) субъектам МСП</t>
  </si>
  <si>
    <t>139 0412 15 2 I5 60451 812</t>
  </si>
  <si>
    <t>Разработаны образовательные программы и обеспечено обучение региональных (муниципальных) команд, организаций инфраструктуры поддержки МСП. Количество команд, прошедших обучение за период 2019 - 2024 гг. составит 955 единиц, в том числе: 85 региональных команд, 170 муниципальных команд, 700 команд организаций инфраструктуры поддержки МСП. Количество человек, прошедших обучение к 2024 году составит 5,5 тыс. человек, в том числе по годам:
2019 г. - 179 команд (количество человек, прошедших обучение - 2 000 ед.);
2020 г. - 323 команды (количество человек, прошедших обучение и повысивших квалификацию - 3 360 ед.);
2021 г. - 323 команды (количество человек, прошедших обучение и повысивших квалификацию - 4 950 ед.);
2022 г. - 130 команд (количество человек, прошедших обучение и повысивших квалификацию - 5 500 ед.);
2023 г. - 700 команд повысят квалификацию (количество человек, повысивших квалификацию 5500);
2024 г. - 700 команд повысят квалификацию (количество человек, повысивших квалификацию 5500)</t>
  </si>
  <si>
    <t>139 0412 15 2 I5 60450 812</t>
  </si>
  <si>
    <t>Предоставлена субсидия бюджету Республики Крым на создание региональной лизинговой компании в Республике Крым (в случае выделения в 2019 году бюджетных ассигнований из федерального бюджета на предоставление субсидии бюджету Республики Крым для целей создания межрегионального лизинговой компании в Республики Крым)</t>
  </si>
  <si>
    <t>139 0412 15 2 I4 55310 523</t>
  </si>
  <si>
    <t>Обеспечен доступ через единый личный кабинет к ключевым производственно-сбытовым площадкам, образовательным платформам и информационным системам</t>
  </si>
  <si>
    <t>Подготовлены к 2024 г. не менее 3900 тренеров для обучения целевых групп по утвержденным методикам (нарастающим итогом)</t>
  </si>
  <si>
    <t>139 0412 15 2 I8 60454 812</t>
  </si>
  <si>
    <t>Объем кредитования субъектов МСП под залог прав на объекты интеллектуальной собственности, млрд. рублей</t>
  </si>
  <si>
    <t>139 0412 15 2 I4 60323 811</t>
  </si>
  <si>
    <t>Подпрограмма "Управленческие кадры"</t>
  </si>
  <si>
    <t>Основное мероприятие "Организация и проведение обучения по дополнительным профессиональным программам за рубежом, в том числе в рамках взаимных обменов с иностранными государствами на основе конкурсного отбора проектов"</t>
  </si>
  <si>
    <t>139 0709 15 7 02 90059 612</t>
  </si>
  <si>
    <t>Основное мероприятие "Подготовка управленческих кадров для организаций народного хозяйства"</t>
  </si>
  <si>
    <t>139 0705 15 7 01 50660 521</t>
  </si>
  <si>
    <t>кадров</t>
  </si>
  <si>
    <t>Основное мероприятие "Повышение качества и информационно-технологического обеспечения образовательных программ и контроль качества подготовки специалистов"</t>
  </si>
  <si>
    <t>139 0709 15 7 03 90059 611</t>
  </si>
  <si>
    <t>Прошли профессиональное обучение и дополнительное профессиональное образование в субъектах Российской Федерации при участии союза "Агентство развития профессиональных сообществ и рабочих кадров "Молодые профессионалы" (Ворлдскиллс Россия)" в 2019 году - не менее 25 тысяч лиц предпенсионного возраста, 2020 году - не менее 50 тысяч лиц в возрасте 50-ти лет и старше, а также лиц предпенсионного возраста, 2021 году - не менее 75 тысяч лиц в возрасте 50-ти лет и старше, а также лиц предпенсионного возраста, 2022 году - не менее 100 тысяч лиц в возрасте 50-ти лет и старше, а также лиц предпенсионного возраста, 2023 году – не менее 125 тысяч лиц в возрасте 50-ти лет и старше, а также лиц предпенсионного возраста, 2024 году - не менее 150 тысяч лиц в возрасте 50-ти лет и старше, а также лиц предпенсионного возраста.</t>
  </si>
  <si>
    <t>Союз "Агентство развития профессиональных сообществ и рабочих кадров "Молодые профессионалы (Ворлдскиллс Россия)"</t>
  </si>
  <si>
    <t>150 0401 07 1 Р3 60326 632</t>
  </si>
  <si>
    <t>Основное мероприятие "Оказание государственной поддержки членам семей лиц, погибших при осуществлении мероприятий по борьбе с терроризмом, а также лицам, получившим увечья при осуществлении указанных мероприятий, повлекшие наступление инвалидности"</t>
  </si>
  <si>
    <t>Федеральная служба войск национальной гвардии Российской Федерации</t>
  </si>
  <si>
    <t>180 1003 03 1 17 30200 313</t>
  </si>
  <si>
    <t>Подпрограмма "Активная политика занятости населения и социальная поддержка безработных граждан"
* среднемесячная численность граждан, признанных в установленном порядке безработными</t>
  </si>
  <si>
    <t>Основное мероприятие "Социальные выплаты безработным гражданам и оптимизация критериев назначения и размеров пособия по безработице"</t>
  </si>
  <si>
    <t>Федеральная служба по труду и занятости</t>
  </si>
  <si>
    <t>150 1003 07 1 05 52900 530</t>
  </si>
  <si>
    <t>Поддержка занятости</t>
  </si>
  <si>
    <t>Формирование системы подготовки кадров, направленной на обучение основам повышения производительности труда, в том числе посредством использования цифровых технологий и платформенных решений</t>
  </si>
  <si>
    <t>Выделена категория работников предприятий - участников национального проекта, которым требуется профессиональное обучение, переобучение или повышение квалификации для реализации мероприятий по повышению производительности труда на предприятии</t>
  </si>
  <si>
    <t>150 0705 07 1 L3 55690 521</t>
  </si>
  <si>
    <t>150 0401 07 1 L3 55690 540</t>
  </si>
  <si>
    <t>Основное мероприятие "Обеспечение выплаты ежемесячных пособий и пособий (компенсаций) на проведение летнего оздоровительного отдыха детям погибших (умерших) военнослужащих и сотрудников некоторых федеральных органов государственной власти"</t>
  </si>
  <si>
    <t>150 1003 03 3 03 30550 244
150 1003 03 3 03 30550 313
150 1003 03 3 03 30260 244
150 1003 03 3 03 30260 313</t>
  </si>
  <si>
    <t>Подпрограмма "Активная политика занятости населения и социальная поддержка безработных граждан"</t>
  </si>
  <si>
    <t>Основное мероприятие "Реализация мероприятий активной политики занятости населения, включая мероприятия по развитию трудовой мобильности"</t>
  </si>
  <si>
    <t>150 0401 07 1 02 54780 521</t>
  </si>
  <si>
    <t>Основное мероприятие "Обеспечение выплаты пособий по уходу за ребенком гражданам, подвергшимся воздействию радиации вследствие радиационных аварий и ядерных испытаний"</t>
  </si>
  <si>
    <t>Федеральная таможенная служба</t>
  </si>
  <si>
    <t>153 1004 03 3 02 30030 313</t>
  </si>
  <si>
    <t>Социальная активность</t>
  </si>
  <si>
    <t>Создание и эксплуатация подмосковного образовательного молодежного центра (Мастерской управления "Сенеж")</t>
  </si>
  <si>
    <t>Федеральное агентство по делам молодежи</t>
  </si>
  <si>
    <t>091 0707 02 4 E8 60371 632</t>
  </si>
  <si>
    <t>Создание и эксплуатация образовательного центра для молодых деятелей культуры и искусства «Арт-резиденция «Таврида»</t>
  </si>
  <si>
    <t>091 0707 02 4 E8 60370 632</t>
  </si>
  <si>
    <t>Создание и эксплуатация образовательного центра «Машук» на 300 человек единовременного пребывания в Северо-Кавказском федеральном округе</t>
  </si>
  <si>
    <t>091 0707 02 4 Е8 54270 523</t>
  </si>
  <si>
    <t>Проводится Фестиваль творческих сообществ "Таврида-АРТ" , участие в котором принимают не менее 30 тыс. человек. Ежегодное увеличение количества участников - 5 тыс. человек</t>
  </si>
  <si>
    <t>091 0707 02 4 E8 60308 632
091 0707 02 4 E8 6030R 632</t>
  </si>
  <si>
    <t>Ученики и работники русских школ за рубежом прошли обучение по программам тиражирования лучших практик по развитию цифровой грамотности (накопительным итогом)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</si>
  <si>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</si>
  <si>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095 0709 41 3 D3 62356 632</t>
  </si>
  <si>
    <t>Педагоги русских школ за рубежом прошли повышение квалификации в иностранных государствах по приоритетным для цифровой экономики компетенциям (накопительным итогом)</t>
  </si>
  <si>
    <t>095 0709 41 3 D3 08700 244</t>
  </si>
  <si>
    <t>Разработаны и реализованы меры по выделению грантов аспирантам и молодым ученым и проведению научно-образовательных и проектных мероприятий в области информационной безопасности для задач цифровой экономики</t>
  </si>
  <si>
    <t>Федеральное государственное автономное учреждение высшего образования «Южный федеральный университет»</t>
  </si>
  <si>
    <t>075 0706 47 2 D4 13300 611
075 0706 47 2 D4 13300 612</t>
  </si>
  <si>
    <t>грантов</t>
  </si>
  <si>
    <t>Созданы детские технопарки "Кванториум"</t>
  </si>
  <si>
    <t>Федеральное государственное автономное учреждение «Фонд новых форм развития образования»</t>
  </si>
  <si>
    <t>073 0703 02 4 E2 51730 521</t>
  </si>
  <si>
    <t>073 0703 02 4 E2 51730 621</t>
  </si>
  <si>
    <t>Обучены работающие специалисты, включая руководителей организаций и сотрудников органов власти и органов местного самоуправления, компетенциям и технологиям, востребованным в условиях цифровой экономики (накопительным итогом)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</si>
  <si>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</t>
  </si>
  <si>
    <t>384 0705 15 5 D3 09000 611</t>
  </si>
  <si>
    <t>Основное мероприятие "Подготовка управленческих кадров в сфере здравоохранения, образования и культуры"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</si>
  <si>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</si>
  <si>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384 0705 15 7 04 90059 611</t>
  </si>
  <si>
    <t>Основное мероприятие "Программа развития кадрового управленческого резерва"</t>
  </si>
  <si>
    <t>384 0705 15 7 05 90059 611</t>
  </si>
  <si>
    <t>Подпрограмма "Стимулирование инноваций"</t>
  </si>
  <si>
    <t>Основное мероприятие "Поддержка малого инновационного предпринимательства"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</si>
  <si>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</si>
  <si>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226 0412 15 5 02 90059 612
226 0411 15 5 02 90059 611</t>
  </si>
  <si>
    <t>Поддержаны проекты малых предприятий по разработке, применению и коммерциализации СЦТ</t>
  </si>
  <si>
    <t>Федеральное государственное бюджетное учреждение «Фонд содействия развитию малых форм предприятий в научно-технической сфере»</t>
  </si>
  <si>
    <t>226 0411 23 4 D5 66806 611
226 0411 23 4 D5 66806 612
226 0412 23 4 D5 66806 612</t>
  </si>
  <si>
    <t>шт (проекты)</t>
  </si>
  <si>
    <t>Поддержаны научно-технические проекты физических лиц в области цифровой экономики (накопительным итогом)</t>
  </si>
  <si>
    <t>226 0411 15 5 D3 64044 611
226 0411 15 5 D3 64044 612</t>
  </si>
  <si>
    <t>Основное мероприятие "Оказание мер социальной поддержки лицам, награжденным нагрудным знаком "Почетный донор России"</t>
  </si>
  <si>
    <t>Федеральное медико-биологическое агентство</t>
  </si>
  <si>
    <t>388 1003 03 1 11 52200 530</t>
  </si>
  <si>
    <t>Ведомственная целевая программа "Медико-биологическое обеспечение спортсменов спортивных сборных команд Российской Федерации"</t>
  </si>
  <si>
    <t>388 0905 01 Б 02 90059 612
388 0907 01 Б 02 90059 611
388 0908 01 Б 02 90019 241
388 0908 01 Б 02 90059 611
388 0909 01 Б 02 90059 612</t>
  </si>
  <si>
    <t>Первичная медико-санитарная помощь</t>
  </si>
  <si>
    <t>Оптимизация работы медицинских организаций, оказывающих первичную медико-санитарную помощь, сокращение времени ожидания в очереди при обращении граждан в указанные медицинские организации, упрощение процедуры записи на прием к врачу</t>
  </si>
  <si>
    <t>В медицинских организациях, подведомственных ФМБА России и оказывающих первичную медико- санитарную помощь, внедрена «Новая модель медицинской организации, оказывающей первичную медико-санитарную помощь»</t>
  </si>
  <si>
    <t>388 0902 01 К N1 00400 612</t>
  </si>
  <si>
    <t>Финансовое обеспечение оказания медицинской помощи больным с онкологическими заболеваниями в соответствии с клиническими рекомендациями</t>
  </si>
  <si>
    <t>Федеральный фонд обязательного медицинского образования</t>
  </si>
  <si>
    <t>092 0909 01 К N3 52250 560</t>
  </si>
  <si>
    <t>Разработаны и утверждены механизмы доступа субъектов МСП к фондовому рынку, в том числе:
 гарантийная поддержка институтов развития в части выхода предприятий на фондовый рынок;
специальные биржевые тарифы для эмитентов - субъектов МСП;
участие институтов развития в качестве "якорных" инвесторов в выпусках ценных бумаг субъектов МСП;
стимулирование выхода компаний малой и средней капитализации на фондовый рынок, в том числе посредством предоставления им государственной поддержки</t>
  </si>
  <si>
    <t>Центральный банк Российской Федерации</t>
  </si>
  <si>
    <t>139 0412 15 2 I4 60305 811</t>
  </si>
  <si>
    <t>Разработаны и утверждены механизмы доступа субъектов МСП к фондовому рынку, в том числе развитие финансирования субъектов МСП с помощью краудинвестинговой платформы</t>
  </si>
  <si>
    <t>139 0412 15 2 I4 60301 811</t>
  </si>
  <si>
    <t>Разработаны и утверждены механизмы доступа субъектов МСП к фондовому рынку, в том числе стимулирование выхода компаний малой и средней капитализации на фондовый рынок, в том числе посредством предоставления им государственной поддержки (субсидирование расходов на подготовку к листингу)</t>
  </si>
  <si>
    <t>№
п/п</t>
  </si>
  <si>
    <t>количество мер</t>
  </si>
  <si>
    <t>количество мероприятий</t>
  </si>
  <si>
    <t>млн. руб. 
(2019-2024)</t>
  </si>
  <si>
    <t>Приложение №9</t>
  </si>
  <si>
    <t>Нет явного механизма действия</t>
  </si>
  <si>
    <t>Распределение мер государственной политики федерального уровня по группам с финансированием</t>
  </si>
  <si>
    <t>объем бюджетных ассигнований 
на 2019-2024 гг
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</si>
</sst>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0.000%"/>
    <numFmt numFmtId="166" formatCode="0.00000"/>
  </numFmts>
  <fonts count="30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Roboto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u/>
      <sz val="8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i/>
      <sz val="10"/>
      <color rgb="FF000000"/>
      <name val="Calibri"/>
      <family val="2"/>
    </font>
    <font>
      <b/>
      <sz val="10"/>
      <color rgb="FF9C0006"/>
      <name val="Calibri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4472C4"/>
        <bgColor rgb="FF4472C4"/>
      </patternFill>
    </fill>
    <fill>
      <patternFill patternType="solid">
        <fgColor rgb="FFFFEB84"/>
        <bgColor rgb="FFFFEB84"/>
      </patternFill>
    </fill>
    <fill>
      <patternFill patternType="solid">
        <fgColor rgb="FF7DC67D"/>
        <bgColor rgb="FF7DC67D"/>
      </patternFill>
    </fill>
    <fill>
      <patternFill patternType="solid">
        <fgColor rgb="FFB1D580"/>
        <bgColor rgb="FFB1D580"/>
      </patternFill>
    </fill>
    <fill>
      <patternFill patternType="solid">
        <fgColor rgb="FFECE683"/>
        <bgColor rgb="FFECE683"/>
      </patternFill>
    </fill>
    <fill>
      <patternFill patternType="solid">
        <fgColor rgb="FFFDD57F"/>
        <bgColor rgb="FFFDD57F"/>
      </patternFill>
    </fill>
    <fill>
      <patternFill patternType="solid">
        <fgColor rgb="FF63BE7B"/>
        <bgColor rgb="FF63BE7B"/>
      </patternFill>
    </fill>
    <fill>
      <patternFill patternType="solid">
        <fgColor rgb="FFFCBF7B"/>
        <bgColor rgb="FFFCBF7B"/>
      </patternFill>
    </fill>
    <fill>
      <patternFill patternType="solid">
        <fgColor rgb="FF98CE7F"/>
        <bgColor rgb="FF98CE7F"/>
      </patternFill>
    </fill>
    <fill>
      <patternFill patternType="solid">
        <fgColor rgb="FFFBAA77"/>
        <bgColor rgb="FFFBAA77"/>
      </patternFill>
    </fill>
    <fill>
      <patternFill patternType="solid">
        <fgColor rgb="FF8ACA7E"/>
        <bgColor rgb="FF8ACA7E"/>
      </patternFill>
    </fill>
    <fill>
      <patternFill patternType="solid">
        <fgColor rgb="FFD1DE82"/>
        <bgColor rgb="FFD1DE82"/>
      </patternFill>
    </fill>
    <fill>
      <patternFill patternType="solid">
        <fgColor rgb="FF92CC7E"/>
        <bgColor rgb="FF92CC7E"/>
      </patternFill>
    </fill>
    <fill>
      <patternFill patternType="solid">
        <fgColor rgb="FFF3E884"/>
        <bgColor rgb="FFF3E884"/>
      </patternFill>
    </fill>
    <fill>
      <patternFill patternType="solid">
        <fgColor rgb="FFF8696B"/>
        <bgColor rgb="FFF8696B"/>
      </patternFill>
    </fill>
    <fill>
      <patternFill patternType="solid">
        <fgColor rgb="FF9ECF7F"/>
        <bgColor rgb="FF9ECF7F"/>
      </patternFill>
    </fill>
    <fill>
      <patternFill patternType="solid">
        <fgColor rgb="FFA4D17F"/>
        <bgColor rgb="FFA4D17F"/>
      </patternFill>
    </fill>
    <fill>
      <patternFill patternType="solid">
        <fgColor rgb="FFCCDD82"/>
        <bgColor rgb="FFCCDD82"/>
      </patternFill>
    </fill>
    <fill>
      <patternFill patternType="solid">
        <fgColor rgb="FFF0E784"/>
        <bgColor rgb="FFF0E784"/>
      </patternFill>
    </fill>
    <fill>
      <patternFill patternType="solid">
        <fgColor rgb="FFDEE283"/>
        <bgColor rgb="FFDEE283"/>
      </patternFill>
    </fill>
    <fill>
      <patternFill patternType="solid">
        <fgColor rgb="FF71C27C"/>
        <bgColor rgb="FF71C27C"/>
      </patternFill>
    </fill>
    <fill>
      <patternFill patternType="solid">
        <fgColor rgb="FF73C37C"/>
        <bgColor rgb="FF73C37C"/>
      </patternFill>
    </fill>
    <fill>
      <patternFill patternType="solid">
        <fgColor rgb="FFE5E483"/>
        <bgColor rgb="FFE5E483"/>
      </patternFill>
    </fill>
    <fill>
      <patternFill patternType="solid">
        <fgColor rgb="FFA2D07F"/>
        <bgColor rgb="FFA2D07F"/>
      </patternFill>
    </fill>
    <fill>
      <patternFill patternType="solid">
        <fgColor rgb="FFFDCA7D"/>
        <bgColor rgb="FFFDCA7D"/>
      </patternFill>
    </fill>
    <fill>
      <patternFill patternType="solid">
        <fgColor rgb="FFD8E082"/>
        <bgColor rgb="FFD8E082"/>
      </patternFill>
    </fill>
    <fill>
      <patternFill patternType="solid">
        <fgColor rgb="FFC5DB81"/>
        <bgColor rgb="FFC5DB81"/>
      </patternFill>
    </fill>
    <fill>
      <patternFill patternType="solid">
        <fgColor rgb="FFD0E0E3"/>
        <bgColor rgb="FFD0E0E3"/>
      </patternFill>
    </fill>
    <fill>
      <patternFill patternType="solid">
        <fgColor rgb="FF00FF00"/>
        <bgColor rgb="FF00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2" xfId="0" applyFont="1" applyBorder="1"/>
    <xf numFmtId="0" fontId="5" fillId="9" borderId="0" xfId="0" applyFont="1" applyFill="1" applyAlignment="1">
      <alignment vertical="center" wrapText="1"/>
    </xf>
    <xf numFmtId="0" fontId="2" fillId="0" borderId="6" xfId="0" applyFont="1" applyBorder="1"/>
    <xf numFmtId="0" fontId="2" fillId="0" borderId="1" xfId="0" applyFont="1" applyBorder="1" applyAlignment="1"/>
    <xf numFmtId="10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0" borderId="0" xfId="0" applyFont="1"/>
    <xf numFmtId="0" fontId="8" fillId="7" borderId="1" xfId="0" applyFont="1" applyFill="1" applyBorder="1" applyAlignment="1">
      <alignment horizontal="center" vertical="center" wrapText="1"/>
    </xf>
    <xf numFmtId="10" fontId="8" fillId="7" borderId="1" xfId="0" applyNumberFormat="1" applyFont="1" applyFill="1" applyBorder="1" applyAlignment="1">
      <alignment horizontal="center" vertical="center"/>
    </xf>
    <xf numFmtId="9" fontId="9" fillId="7" borderId="1" xfId="0" applyNumberFormat="1" applyFont="1" applyFill="1" applyBorder="1" applyAlignment="1">
      <alignment horizontal="center" vertical="center"/>
    </xf>
    <xf numFmtId="9" fontId="8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164" fontId="8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/>
    <xf numFmtId="165" fontId="10" fillId="0" borderId="1" xfId="0" applyNumberFormat="1" applyFont="1" applyBorder="1" applyAlignment="1"/>
    <xf numFmtId="10" fontId="10" fillId="0" borderId="1" xfId="0" applyNumberFormat="1" applyFont="1" applyBorder="1" applyAlignment="1"/>
    <xf numFmtId="10" fontId="1" fillId="0" borderId="1" xfId="0" applyNumberFormat="1" applyFont="1" applyBorder="1"/>
    <xf numFmtId="0" fontId="3" fillId="0" borderId="1" xfId="0" applyFont="1" applyBorder="1" applyAlignment="1"/>
    <xf numFmtId="10" fontId="2" fillId="10" borderId="1" xfId="0" applyNumberFormat="1" applyFont="1" applyFill="1" applyBorder="1"/>
    <xf numFmtId="0" fontId="11" fillId="1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2" fillId="13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14" fillId="25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14" fillId="29" borderId="1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4" fillId="21" borderId="1" xfId="0" applyFont="1" applyFill="1" applyBorder="1" applyAlignment="1">
      <alignment horizontal="center"/>
    </xf>
    <xf numFmtId="0" fontId="14" fillId="32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34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38" borderId="1" xfId="0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0" xfId="0" applyFont="1" applyAlignment="1"/>
    <xf numFmtId="0" fontId="2" fillId="0" borderId="15" xfId="0" applyFont="1" applyBorder="1" applyAlignment="1"/>
    <xf numFmtId="0" fontId="2" fillId="0" borderId="12" xfId="0" applyFont="1" applyBorder="1"/>
    <xf numFmtId="0" fontId="2" fillId="0" borderId="6" xfId="0" applyFont="1" applyBorder="1" applyAlignment="1"/>
    <xf numFmtId="0" fontId="2" fillId="0" borderId="13" xfId="0" applyFont="1" applyBorder="1" applyAlignment="1"/>
    <xf numFmtId="0" fontId="18" fillId="39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19" fillId="39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right" vertical="top"/>
    </xf>
    <xf numFmtId="0" fontId="20" fillId="0" borderId="1" xfId="0" applyFont="1" applyBorder="1" applyAlignment="1"/>
    <xf numFmtId="0" fontId="19" fillId="0" borderId="7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9" fillId="0" borderId="7" xfId="0" applyFont="1" applyBorder="1" applyAlignment="1">
      <alignment horizontal="left" vertical="top"/>
    </xf>
    <xf numFmtId="0" fontId="19" fillId="0" borderId="7" xfId="0" applyFont="1" applyBorder="1" applyAlignment="1">
      <alignment horizontal="center" vertical="top"/>
    </xf>
    <xf numFmtId="0" fontId="19" fillId="39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right" vertical="top"/>
    </xf>
    <xf numFmtId="0" fontId="19" fillId="0" borderId="1" xfId="0" applyFont="1" applyBorder="1" applyAlignment="1">
      <alignment vertical="top"/>
    </xf>
    <xf numFmtId="0" fontId="2" fillId="4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9" fillId="39" borderId="1" xfId="0" applyFont="1" applyFill="1" applyBorder="1" applyAlignment="1">
      <alignment horizontal="right" vertical="top"/>
    </xf>
    <xf numFmtId="0" fontId="19" fillId="5" borderId="3" xfId="0" applyFont="1" applyFill="1" applyBorder="1" applyAlignment="1">
      <alignment horizontal="left" vertical="top"/>
    </xf>
    <xf numFmtId="0" fontId="19" fillId="5" borderId="4" xfId="0" applyFont="1" applyFill="1" applyBorder="1" applyAlignment="1">
      <alignment horizontal="left" vertical="top"/>
    </xf>
    <xf numFmtId="0" fontId="19" fillId="5" borderId="5" xfId="0" applyFont="1" applyFill="1" applyBorder="1" applyAlignment="1">
      <alignment horizontal="left" vertical="top"/>
    </xf>
    <xf numFmtId="0" fontId="20" fillId="0" borderId="1" xfId="0" applyFont="1" applyBorder="1"/>
    <xf numFmtId="1" fontId="2" fillId="10" borderId="1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top"/>
    </xf>
    <xf numFmtId="0" fontId="19" fillId="39" borderId="1" xfId="0" applyFont="1" applyFill="1" applyBorder="1" applyAlignment="1">
      <alignment horizontal="right" vertical="top"/>
    </xf>
    <xf numFmtId="1" fontId="1" fillId="40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right" vertical="top"/>
    </xf>
    <xf numFmtId="0" fontId="19" fillId="9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/>
    <xf numFmtId="1" fontId="19" fillId="39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/>
    </xf>
    <xf numFmtId="0" fontId="19" fillId="5" borderId="7" xfId="0" applyFont="1" applyFill="1" applyBorder="1" applyAlignment="1">
      <alignment horizontal="right" vertical="top"/>
    </xf>
    <xf numFmtId="0" fontId="19" fillId="5" borderId="9" xfId="0" applyFont="1" applyFill="1" applyBorder="1" applyAlignment="1">
      <alignment horizontal="right" vertical="top"/>
    </xf>
    <xf numFmtId="0" fontId="19" fillId="5" borderId="1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center" vertical="center"/>
    </xf>
    <xf numFmtId="166" fontId="1" fillId="40" borderId="1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top"/>
    </xf>
    <xf numFmtId="0" fontId="19" fillId="5" borderId="10" xfId="0" applyFont="1" applyFill="1" applyBorder="1" applyAlignment="1">
      <alignment horizontal="left" vertical="top"/>
    </xf>
    <xf numFmtId="0" fontId="19" fillId="5" borderId="11" xfId="0" applyFont="1" applyFill="1" applyBorder="1" applyAlignment="1">
      <alignment horizontal="left" vertical="top"/>
    </xf>
    <xf numFmtId="0" fontId="19" fillId="5" borderId="12" xfId="0" applyFont="1" applyFill="1" applyBorder="1" applyAlignment="1">
      <alignment horizontal="left" vertical="top"/>
    </xf>
    <xf numFmtId="0" fontId="19" fillId="5" borderId="6" xfId="0" applyFont="1" applyFill="1" applyBorder="1" applyAlignment="1">
      <alignment horizontal="left" vertical="top"/>
    </xf>
    <xf numFmtId="0" fontId="19" fillId="5" borderId="13" xfId="0" applyFont="1" applyFill="1" applyBorder="1" applyAlignment="1">
      <alignment horizontal="left" vertical="top"/>
    </xf>
    <xf numFmtId="0" fontId="20" fillId="5" borderId="1" xfId="0" applyFont="1" applyFill="1" applyBorder="1" applyAlignment="1">
      <alignment horizontal="center" vertical="top"/>
    </xf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3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/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right" vertical="top"/>
    </xf>
    <xf numFmtId="4" fontId="22" fillId="0" borderId="0" xfId="0" applyNumberFormat="1" applyFont="1" applyFill="1" applyAlignment="1">
      <alignment horizontal="right"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top"/>
    </xf>
    <xf numFmtId="4" fontId="22" fillId="0" borderId="17" xfId="0" applyNumberFormat="1" applyFont="1" applyFill="1" applyBorder="1" applyAlignment="1">
      <alignment horizontal="right" vertical="top"/>
    </xf>
    <xf numFmtId="4" fontId="22" fillId="0" borderId="18" xfId="0" applyNumberFormat="1" applyFont="1" applyFill="1" applyBorder="1" applyAlignment="1">
      <alignment horizontal="right" vertical="top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/>
    </xf>
    <xf numFmtId="4" fontId="22" fillId="0" borderId="20" xfId="0" applyNumberFormat="1" applyFont="1" applyFill="1" applyBorder="1" applyAlignment="1">
      <alignment horizontal="right" vertical="top"/>
    </xf>
    <xf numFmtId="4" fontId="22" fillId="0" borderId="21" xfId="0" applyNumberFormat="1" applyFont="1" applyFill="1" applyBorder="1" applyAlignment="1">
      <alignment horizontal="right" vertical="top"/>
    </xf>
    <xf numFmtId="0" fontId="22" fillId="0" borderId="22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center" vertical="top"/>
    </xf>
    <xf numFmtId="43" fontId="22" fillId="0" borderId="20" xfId="1" applyFont="1" applyFill="1" applyBorder="1" applyAlignment="1">
      <alignment horizontal="right" vertical="top"/>
    </xf>
    <xf numFmtId="3" fontId="27" fillId="0" borderId="23" xfId="0" applyNumberFormat="1" applyFont="1" applyFill="1" applyBorder="1" applyAlignment="1">
      <alignment horizontal="right" vertical="top"/>
    </xf>
    <xf numFmtId="3" fontId="22" fillId="0" borderId="17" xfId="0" applyNumberFormat="1" applyFont="1" applyFill="1" applyBorder="1" applyAlignment="1">
      <alignment horizontal="right" vertical="top"/>
    </xf>
    <xf numFmtId="3" fontId="22" fillId="0" borderId="20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28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6" xfId="0" applyFont="1" applyBorder="1"/>
    <xf numFmtId="0" fontId="4" fillId="0" borderId="13" xfId="0" applyFont="1" applyBorder="1"/>
    <xf numFmtId="0" fontId="8" fillId="7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8" fillId="7" borderId="7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9" xfId="0" applyFont="1" applyBorder="1"/>
    <xf numFmtId="0" fontId="8" fillId="7" borderId="3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0" fillId="0" borderId="0" xfId="0" applyFont="1" applyAlignment="1"/>
    <xf numFmtId="0" fontId="18" fillId="39" borderId="8" xfId="0" applyFont="1" applyFill="1" applyBorder="1" applyAlignment="1">
      <alignment horizontal="center"/>
    </xf>
    <xf numFmtId="0" fontId="4" fillId="0" borderId="2" xfId="0" applyFont="1" applyBorder="1"/>
    <xf numFmtId="0" fontId="4" fillId="0" borderId="15" xfId="0" applyFont="1" applyBorder="1"/>
    <xf numFmtId="0" fontId="18" fillId="5" borderId="8" xfId="0" applyFont="1" applyFill="1" applyBorder="1" applyAlignment="1">
      <alignment horizontal="center" wrapText="1"/>
    </xf>
    <xf numFmtId="0" fontId="18" fillId="39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U950"/>
  <sheetViews>
    <sheetView workbookViewId="0"/>
  </sheetViews>
  <sheetFormatPr defaultColWidth="14.42578125" defaultRowHeight="15.75" customHeight="1"/>
  <cols>
    <col min="1" max="1" width="52.85546875" customWidth="1"/>
    <col min="2" max="2" width="81" customWidth="1"/>
    <col min="4" max="4" width="22.42578125" customWidth="1"/>
  </cols>
  <sheetData>
    <row r="1" spans="1:21" ht="25.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63.75">
      <c r="A2" s="3" t="s">
        <v>4</v>
      </c>
      <c r="B2" s="4" t="s">
        <v>6</v>
      </c>
      <c r="C2" s="5" t="e">
        <f>COUNTIF(#REF!,A2)</f>
        <v>#REF!</v>
      </c>
      <c r="D2" s="6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02">
      <c r="A3" s="3" t="s">
        <v>7</v>
      </c>
      <c r="B3" s="4" t="s">
        <v>8</v>
      </c>
      <c r="C3" s="5" t="e">
        <f>COUNTIF(#REF!,A3)</f>
        <v>#REF!</v>
      </c>
      <c r="D3" s="7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0.25">
      <c r="A4" s="3" t="s">
        <v>9</v>
      </c>
      <c r="B4" s="4" t="s">
        <v>10</v>
      </c>
      <c r="C4" s="5" t="e">
        <f>COUNTIF(#REF!,A4)</f>
        <v>#REF!</v>
      </c>
      <c r="D4" s="8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14.75">
      <c r="A5" s="3" t="s">
        <v>11</v>
      </c>
      <c r="B5" s="4" t="s">
        <v>12</v>
      </c>
      <c r="C5" s="5" t="e">
        <f>COUNTIF(#REF!,A5)</f>
        <v>#REF!</v>
      </c>
      <c r="D5" s="8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76.5">
      <c r="A6" s="3" t="s">
        <v>13</v>
      </c>
      <c r="B6" s="4" t="s">
        <v>14</v>
      </c>
      <c r="C6" s="5" t="e">
        <f>COUNTIF(#REF!,A6)</f>
        <v>#REF!</v>
      </c>
      <c r="D6" s="8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63.75">
      <c r="A7" s="3" t="s">
        <v>15</v>
      </c>
      <c r="B7" s="4" t="s">
        <v>16</v>
      </c>
      <c r="C7" s="5" t="e">
        <f>COUNTIF(#REF!,A7)</f>
        <v>#REF!</v>
      </c>
      <c r="D7" s="8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89.25">
      <c r="A8" s="3" t="s">
        <v>17</v>
      </c>
      <c r="B8" s="4" t="s">
        <v>18</v>
      </c>
      <c r="C8" s="5" t="e">
        <f>COUNTIF(#REF!,A8)</f>
        <v>#REF!</v>
      </c>
      <c r="D8" s="8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98.25" customHeight="1">
      <c r="A9" s="3" t="s">
        <v>19</v>
      </c>
      <c r="B9" s="4" t="s">
        <v>20</v>
      </c>
      <c r="C9" s="5" t="e">
        <f>COUNTIF(#REF!,A9)</f>
        <v>#REF!</v>
      </c>
      <c r="D9" s="11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78.75" customHeight="1">
      <c r="A10" s="12" t="s">
        <v>21</v>
      </c>
      <c r="B10" s="4" t="s">
        <v>22</v>
      </c>
      <c r="C10" s="5" t="e">
        <f>COUNTIF(#REF!,A10)</f>
        <v>#REF!</v>
      </c>
      <c r="D10" s="13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63.75">
      <c r="A11" s="3" t="s">
        <v>23</v>
      </c>
      <c r="B11" s="4" t="s">
        <v>24</v>
      </c>
      <c r="C11" s="5" t="e">
        <f>COUNTIF(#REF!,A11)-1</f>
        <v>#REF!</v>
      </c>
      <c r="D11" s="13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8.25">
      <c r="A12" s="3" t="s">
        <v>25</v>
      </c>
      <c r="B12" s="4" t="s">
        <v>27</v>
      </c>
      <c r="C12" s="5" t="e">
        <f>COUNTIF(#REF!,A12)</f>
        <v>#REF!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5.5">
      <c r="A13" s="3" t="s">
        <v>28</v>
      </c>
      <c r="B13" s="4" t="s">
        <v>29</v>
      </c>
      <c r="C13" s="5" t="e">
        <f>COUNTIF(#REF!,A13)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38.25">
      <c r="A14" s="3" t="s">
        <v>30</v>
      </c>
      <c r="B14" s="4" t="s">
        <v>31</v>
      </c>
      <c r="C14" s="5" t="e">
        <f>COUNTIF(#REF!,A14)</f>
        <v>#REF!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8.25">
      <c r="A15" s="3" t="s">
        <v>32</v>
      </c>
      <c r="B15" s="4" t="s">
        <v>33</v>
      </c>
      <c r="C15" s="5" t="e">
        <f>COUNTIF(#REF!,A15)</f>
        <v>#REF!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" t="s">
        <v>34</v>
      </c>
      <c r="B16" s="4" t="s">
        <v>35</v>
      </c>
      <c r="C16" s="5" t="e">
        <f>COUNTIF(#REF!,A16)</f>
        <v>#REF!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1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R16"/>
  <sheetViews>
    <sheetView tabSelected="1" zoomScale="125" zoomScaleNormal="195" workbookViewId="0">
      <pane xSplit="2" topLeftCell="C1" activePane="topRight" state="frozen"/>
      <selection pane="topRight" activeCell="E20" sqref="E20"/>
    </sheetView>
  </sheetViews>
  <sheetFormatPr defaultColWidth="14.42578125" defaultRowHeight="15.75" customHeight="1"/>
  <cols>
    <col min="1" max="1" width="4.28515625" style="148" customWidth="1"/>
    <col min="2" max="2" width="27.85546875" style="150" customWidth="1"/>
    <col min="3" max="3" width="8.85546875" style="148" customWidth="1"/>
    <col min="4" max="4" width="12.85546875" style="148" customWidth="1"/>
    <col min="5" max="5" width="11.42578125" style="151" customWidth="1"/>
    <col min="6" max="6" width="10.28515625" style="148" customWidth="1"/>
    <col min="7" max="7" width="5.85546875" style="148" customWidth="1"/>
    <col min="8" max="8" width="12" style="148" customWidth="1"/>
    <col min="9" max="9" width="10.42578125" style="152" customWidth="1"/>
    <col min="10" max="10" width="6.7109375" style="148" customWidth="1"/>
    <col min="11" max="11" width="13.85546875" style="148" customWidth="1"/>
    <col min="12" max="12" width="11.28515625" style="152" customWidth="1"/>
    <col min="13" max="13" width="6.140625" style="148" customWidth="1"/>
    <col min="14" max="14" width="15.85546875" style="148" customWidth="1"/>
    <col min="15" max="15" width="10.42578125" style="152" customWidth="1"/>
    <col min="16" max="16" width="15.140625" style="148" customWidth="1"/>
    <col min="17" max="17" width="14" style="152" customWidth="1"/>
    <col min="18" max="16384" width="14.42578125" style="149"/>
  </cols>
  <sheetData>
    <row r="1" spans="1:18" s="142" customFormat="1" ht="17.45" customHeight="1">
      <c r="A1" s="171" t="s">
        <v>673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8" s="143" customFormat="1" ht="25.35" customHeight="1">
      <c r="A2" s="172" t="s">
        <v>675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0">
        <v>1455076.3</v>
      </c>
    </row>
    <row r="3" spans="1:18" s="144" customFormat="1" ht="31.5" customHeight="1">
      <c r="A3" s="174" t="s">
        <v>669</v>
      </c>
      <c r="B3" s="176" t="s">
        <v>0</v>
      </c>
      <c r="C3" s="173" t="s">
        <v>670</v>
      </c>
      <c r="D3" s="173" t="s">
        <v>671</v>
      </c>
      <c r="E3" s="173" t="s">
        <v>676</v>
      </c>
      <c r="F3" s="173" t="s">
        <v>36</v>
      </c>
      <c r="G3" s="173"/>
      <c r="H3" s="173"/>
      <c r="I3" s="173" t="s">
        <v>26</v>
      </c>
      <c r="J3" s="173"/>
      <c r="K3" s="173"/>
      <c r="L3" s="173" t="s">
        <v>674</v>
      </c>
      <c r="M3" s="173"/>
      <c r="N3" s="173"/>
      <c r="O3" s="173" t="s">
        <v>73</v>
      </c>
      <c r="P3" s="173"/>
    </row>
    <row r="4" spans="1:18" s="144" customFormat="1" ht="31.5" customHeight="1">
      <c r="A4" s="175"/>
      <c r="B4" s="175"/>
      <c r="C4" s="175"/>
      <c r="D4" s="175"/>
      <c r="E4" s="175"/>
      <c r="F4" s="145" t="s">
        <v>58</v>
      </c>
      <c r="G4" s="145" t="s">
        <v>52</v>
      </c>
      <c r="H4" s="146" t="s">
        <v>72</v>
      </c>
      <c r="I4" s="145" t="s">
        <v>58</v>
      </c>
      <c r="J4" s="145" t="s">
        <v>52</v>
      </c>
      <c r="K4" s="146" t="s">
        <v>72</v>
      </c>
      <c r="L4" s="145" t="s">
        <v>58</v>
      </c>
      <c r="M4" s="147" t="s">
        <v>52</v>
      </c>
      <c r="N4" s="146" t="s">
        <v>672</v>
      </c>
      <c r="O4" s="145" t="s">
        <v>58</v>
      </c>
      <c r="P4" s="146" t="s">
        <v>672</v>
      </c>
    </row>
    <row r="5" spans="1:18" ht="25.35" customHeight="1">
      <c r="A5" s="153">
        <v>1</v>
      </c>
      <c r="B5" s="154" t="s">
        <v>7</v>
      </c>
      <c r="C5" s="155">
        <v>8</v>
      </c>
      <c r="D5" s="155">
        <v>23</v>
      </c>
      <c r="E5" s="168">
        <v>5004653.51</v>
      </c>
      <c r="F5" s="155">
        <v>0</v>
      </c>
      <c r="G5" s="155">
        <v>0</v>
      </c>
      <c r="H5" s="156">
        <v>0</v>
      </c>
      <c r="I5" s="155">
        <v>8</v>
      </c>
      <c r="J5" s="155">
        <v>23</v>
      </c>
      <c r="K5" s="156">
        <v>5004653.5049999999</v>
      </c>
      <c r="L5" s="155">
        <v>0</v>
      </c>
      <c r="M5" s="155">
        <v>0</v>
      </c>
      <c r="N5" s="156">
        <v>0</v>
      </c>
      <c r="O5" s="155">
        <v>8</v>
      </c>
      <c r="P5" s="157">
        <v>5004653.5049999999</v>
      </c>
      <c r="Q5" s="149"/>
    </row>
    <row r="6" spans="1:18" ht="25.35" customHeight="1">
      <c r="A6" s="158">
        <v>2</v>
      </c>
      <c r="B6" s="159" t="s">
        <v>4</v>
      </c>
      <c r="C6" s="160">
        <v>8</v>
      </c>
      <c r="D6" s="160">
        <v>29</v>
      </c>
      <c r="E6" s="169">
        <v>4892287.78</v>
      </c>
      <c r="F6" s="160">
        <v>6</v>
      </c>
      <c r="G6" s="160">
        <v>26</v>
      </c>
      <c r="H6" s="166">
        <v>4874778.37</v>
      </c>
      <c r="I6" s="160">
        <v>2</v>
      </c>
      <c r="J6" s="160">
        <v>3</v>
      </c>
      <c r="K6" s="161">
        <v>17509.411099999899</v>
      </c>
      <c r="L6" s="160">
        <v>0</v>
      </c>
      <c r="M6" s="160">
        <v>0</v>
      </c>
      <c r="N6" s="161">
        <v>0</v>
      </c>
      <c r="O6" s="160">
        <v>8</v>
      </c>
      <c r="P6" s="162">
        <v>4892287.7810000004</v>
      </c>
      <c r="Q6" s="149"/>
    </row>
    <row r="7" spans="1:18" ht="25.35" customHeight="1">
      <c r="A7" s="158">
        <v>3</v>
      </c>
      <c r="B7" s="159" t="s">
        <v>19</v>
      </c>
      <c r="C7" s="160">
        <v>8</v>
      </c>
      <c r="D7" s="160">
        <v>316</v>
      </c>
      <c r="E7" s="169">
        <v>3275068.7</v>
      </c>
      <c r="F7" s="160">
        <v>0</v>
      </c>
      <c r="G7" s="160">
        <v>0</v>
      </c>
      <c r="H7" s="161">
        <v>0</v>
      </c>
      <c r="I7" s="160">
        <v>0</v>
      </c>
      <c r="J7" s="160">
        <v>0</v>
      </c>
      <c r="K7" s="161">
        <v>0</v>
      </c>
      <c r="L7" s="160">
        <v>8</v>
      </c>
      <c r="M7" s="160">
        <v>316</v>
      </c>
      <c r="N7" s="161">
        <v>3275068.7039999999</v>
      </c>
      <c r="O7" s="160">
        <v>0</v>
      </c>
      <c r="P7" s="162">
        <v>0</v>
      </c>
      <c r="Q7" s="149"/>
    </row>
    <row r="8" spans="1:18" ht="25.35" customHeight="1">
      <c r="A8" s="158">
        <v>4</v>
      </c>
      <c r="B8" s="159" t="s">
        <v>15</v>
      </c>
      <c r="C8" s="160">
        <v>6</v>
      </c>
      <c r="D8" s="160">
        <v>14</v>
      </c>
      <c r="E8" s="169">
        <v>773333.04</v>
      </c>
      <c r="F8" s="160">
        <v>0</v>
      </c>
      <c r="G8" s="160">
        <v>0</v>
      </c>
      <c r="H8" s="161">
        <v>0</v>
      </c>
      <c r="I8" s="160">
        <v>0</v>
      </c>
      <c r="J8" s="160">
        <v>0</v>
      </c>
      <c r="K8" s="161">
        <v>0</v>
      </c>
      <c r="L8" s="160">
        <v>6</v>
      </c>
      <c r="M8" s="160">
        <v>14</v>
      </c>
      <c r="N8" s="161">
        <v>773333.03859999997</v>
      </c>
      <c r="O8" s="160">
        <v>0</v>
      </c>
      <c r="P8" s="162">
        <v>0</v>
      </c>
      <c r="Q8" s="149"/>
    </row>
    <row r="9" spans="1:18" ht="25.35" customHeight="1">
      <c r="A9" s="158">
        <v>5</v>
      </c>
      <c r="B9" s="159" t="s">
        <v>13</v>
      </c>
      <c r="C9" s="160">
        <v>6</v>
      </c>
      <c r="D9" s="160">
        <v>99</v>
      </c>
      <c r="E9" s="169">
        <v>504027.54</v>
      </c>
      <c r="F9" s="160">
        <v>0</v>
      </c>
      <c r="G9" s="160">
        <v>0</v>
      </c>
      <c r="H9" s="161">
        <v>0</v>
      </c>
      <c r="I9" s="160">
        <v>4</v>
      </c>
      <c r="J9" s="160">
        <v>65</v>
      </c>
      <c r="K9" s="161">
        <v>456218.18819999998</v>
      </c>
      <c r="L9" s="160">
        <v>2</v>
      </c>
      <c r="M9" s="160">
        <v>34</v>
      </c>
      <c r="N9" s="161">
        <v>47809.351699999999</v>
      </c>
      <c r="O9" s="160">
        <v>3</v>
      </c>
      <c r="P9" s="162">
        <v>240861.69440000001</v>
      </c>
      <c r="Q9" s="149"/>
    </row>
    <row r="10" spans="1:18" ht="36">
      <c r="A10" s="158">
        <v>6</v>
      </c>
      <c r="B10" s="159" t="s">
        <v>11</v>
      </c>
      <c r="C10" s="160">
        <v>12</v>
      </c>
      <c r="D10" s="160">
        <v>101</v>
      </c>
      <c r="E10" s="169">
        <v>445169.73</v>
      </c>
      <c r="F10" s="160">
        <v>0</v>
      </c>
      <c r="G10" s="160">
        <v>0</v>
      </c>
      <c r="H10" s="161">
        <v>0</v>
      </c>
      <c r="I10" s="160">
        <v>0</v>
      </c>
      <c r="J10" s="160">
        <v>0</v>
      </c>
      <c r="K10" s="161">
        <v>0</v>
      </c>
      <c r="L10" s="160">
        <v>12</v>
      </c>
      <c r="M10" s="160">
        <v>101</v>
      </c>
      <c r="N10" s="161">
        <v>445169.72769999999</v>
      </c>
      <c r="O10" s="160">
        <v>0</v>
      </c>
      <c r="P10" s="162">
        <v>0</v>
      </c>
      <c r="Q10" s="149"/>
    </row>
    <row r="11" spans="1:18" ht="38.450000000000003" customHeight="1">
      <c r="A11" s="158">
        <v>7</v>
      </c>
      <c r="B11" s="159" t="s">
        <v>9</v>
      </c>
      <c r="C11" s="160">
        <v>2</v>
      </c>
      <c r="D11" s="160">
        <v>4</v>
      </c>
      <c r="E11" s="169">
        <v>238941.17</v>
      </c>
      <c r="F11" s="160">
        <v>0</v>
      </c>
      <c r="G11" s="160">
        <v>0</v>
      </c>
      <c r="H11" s="161">
        <v>0</v>
      </c>
      <c r="I11" s="160">
        <v>1</v>
      </c>
      <c r="J11" s="160">
        <v>2</v>
      </c>
      <c r="K11" s="161">
        <v>0</v>
      </c>
      <c r="L11" s="160">
        <v>1</v>
      </c>
      <c r="M11" s="160">
        <v>2</v>
      </c>
      <c r="N11" s="161">
        <v>238941.17430000001</v>
      </c>
      <c r="O11" s="160">
        <v>0</v>
      </c>
      <c r="P11" s="162">
        <v>0</v>
      </c>
      <c r="Q11" s="149"/>
    </row>
    <row r="12" spans="1:18" ht="25.35" customHeight="1">
      <c r="A12" s="158">
        <v>8</v>
      </c>
      <c r="B12" s="159" t="s">
        <v>21</v>
      </c>
      <c r="C12" s="160">
        <v>1</v>
      </c>
      <c r="D12" s="160">
        <v>21</v>
      </c>
      <c r="E12" s="169">
        <v>124992.31</v>
      </c>
      <c r="F12" s="160">
        <v>0</v>
      </c>
      <c r="G12" s="160">
        <v>0</v>
      </c>
      <c r="H12" s="161">
        <v>0</v>
      </c>
      <c r="I12" s="160">
        <v>0</v>
      </c>
      <c r="J12" s="160">
        <v>0</v>
      </c>
      <c r="K12" s="161">
        <v>0</v>
      </c>
      <c r="L12" s="160">
        <v>1</v>
      </c>
      <c r="M12" s="160">
        <v>21</v>
      </c>
      <c r="N12" s="161">
        <v>124992.31329999999</v>
      </c>
      <c r="O12" s="160">
        <v>0</v>
      </c>
      <c r="P12" s="162">
        <v>0</v>
      </c>
      <c r="Q12" s="149"/>
    </row>
    <row r="13" spans="1:18" ht="25.35" customHeight="1">
      <c r="A13" s="158">
        <v>9</v>
      </c>
      <c r="B13" s="159" t="s">
        <v>17</v>
      </c>
      <c r="C13" s="160">
        <v>2</v>
      </c>
      <c r="D13" s="160">
        <v>20</v>
      </c>
      <c r="E13" s="169">
        <v>35130.879999999997</v>
      </c>
      <c r="F13" s="160">
        <v>0</v>
      </c>
      <c r="G13" s="160">
        <v>0</v>
      </c>
      <c r="H13" s="161">
        <v>0</v>
      </c>
      <c r="I13" s="160">
        <v>0</v>
      </c>
      <c r="J13" s="160">
        <v>0</v>
      </c>
      <c r="K13" s="161">
        <v>0</v>
      </c>
      <c r="L13" s="160">
        <v>2</v>
      </c>
      <c r="M13" s="160">
        <v>20</v>
      </c>
      <c r="N13" s="161">
        <v>35130.875899999999</v>
      </c>
      <c r="O13" s="160">
        <v>0</v>
      </c>
      <c r="P13" s="162">
        <v>0</v>
      </c>
      <c r="Q13" s="149"/>
    </row>
    <row r="14" spans="1:18" ht="25.35" customHeight="1">
      <c r="A14" s="158">
        <v>10</v>
      </c>
      <c r="B14" s="159" t="s">
        <v>23</v>
      </c>
      <c r="C14" s="160">
        <v>0</v>
      </c>
      <c r="D14" s="160">
        <v>365</v>
      </c>
      <c r="E14" s="169">
        <v>1888862.58</v>
      </c>
      <c r="F14" s="160">
        <v>0</v>
      </c>
      <c r="G14" s="160">
        <v>0</v>
      </c>
      <c r="H14" s="161">
        <v>0</v>
      </c>
      <c r="I14" s="160">
        <v>0</v>
      </c>
      <c r="J14" s="160">
        <v>0</v>
      </c>
      <c r="K14" s="161">
        <v>0</v>
      </c>
      <c r="L14" s="160">
        <v>0</v>
      </c>
      <c r="M14" s="160">
        <v>365</v>
      </c>
      <c r="N14" s="161">
        <v>1888862.578</v>
      </c>
      <c r="O14" s="160">
        <v>0</v>
      </c>
      <c r="P14" s="162">
        <v>0</v>
      </c>
      <c r="Q14" s="149"/>
    </row>
    <row r="15" spans="1:18" ht="25.35" customHeight="1">
      <c r="A15" s="163"/>
      <c r="B15" s="164" t="s">
        <v>84</v>
      </c>
      <c r="C15" s="167">
        <f>SUM(C5:C14)</f>
        <v>53</v>
      </c>
      <c r="D15" s="167">
        <f t="shared" ref="D15:P15" si="0">SUM(D5:D14)</f>
        <v>992</v>
      </c>
      <c r="E15" s="167">
        <f t="shared" si="0"/>
        <v>17182467.239999998</v>
      </c>
      <c r="F15" s="167">
        <f t="shared" si="0"/>
        <v>6</v>
      </c>
      <c r="G15" s="167">
        <f t="shared" si="0"/>
        <v>26</v>
      </c>
      <c r="H15" s="167">
        <f t="shared" si="0"/>
        <v>4874778.37</v>
      </c>
      <c r="I15" s="167">
        <f t="shared" si="0"/>
        <v>15</v>
      </c>
      <c r="J15" s="167">
        <f t="shared" si="0"/>
        <v>93</v>
      </c>
      <c r="K15" s="167">
        <f t="shared" si="0"/>
        <v>5478381.1042999998</v>
      </c>
      <c r="L15" s="167">
        <f t="shared" si="0"/>
        <v>32</v>
      </c>
      <c r="M15" s="167">
        <f t="shared" si="0"/>
        <v>873</v>
      </c>
      <c r="N15" s="167">
        <f t="shared" si="0"/>
        <v>6829307.7634999994</v>
      </c>
      <c r="O15" s="167">
        <f t="shared" si="0"/>
        <v>19</v>
      </c>
      <c r="P15" s="167">
        <f t="shared" si="0"/>
        <v>10137802.9804</v>
      </c>
      <c r="Q15" s="149"/>
    </row>
    <row r="16" spans="1:18" ht="15.75" customHeight="1">
      <c r="E16" s="152"/>
      <c r="F16" s="165"/>
      <c r="Q16" s="148"/>
    </row>
  </sheetData>
  <autoFilter ref="A4:Q15"/>
  <mergeCells count="11">
    <mergeCell ref="A1:Q1"/>
    <mergeCell ref="A2:Q2"/>
    <mergeCell ref="F3:H3"/>
    <mergeCell ref="I3:K3"/>
    <mergeCell ref="L3:N3"/>
    <mergeCell ref="O3:P3"/>
    <mergeCell ref="A3:A4"/>
    <mergeCell ref="B3:B4"/>
    <mergeCell ref="C3:C4"/>
    <mergeCell ref="D3:D4"/>
    <mergeCell ref="E3:E4"/>
  </mergeCells>
  <pageMargins left="0.15748031496062992" right="0.15748031496062992" top="0.74803149606299213" bottom="0.23622047244094491" header="0.31496062992125984" footer="0.11811023622047245"/>
  <pageSetup paperSize="9" scale="80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Y98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.75" customHeight="1"/>
  <cols>
    <col min="1" max="1" width="4.7109375" customWidth="1"/>
    <col min="2" max="2" width="21.140625" customWidth="1"/>
    <col min="3" max="3" width="26.85546875" customWidth="1"/>
    <col min="4" max="4" width="21.7109375" customWidth="1"/>
    <col min="5" max="14" width="26" customWidth="1"/>
  </cols>
  <sheetData>
    <row r="1" spans="1:25" ht="20.25" customHeight="1">
      <c r="A1" s="177" t="s">
        <v>106</v>
      </c>
      <c r="B1" s="178"/>
      <c r="C1" s="178"/>
      <c r="D1" s="179"/>
      <c r="E1" s="183" t="s">
        <v>108</v>
      </c>
      <c r="F1" s="184"/>
      <c r="G1" s="184"/>
      <c r="H1" s="184"/>
      <c r="I1" s="184"/>
      <c r="J1" s="184"/>
      <c r="K1" s="184"/>
      <c r="L1" s="184"/>
      <c r="M1" s="184"/>
      <c r="N1" s="185"/>
      <c r="O1" s="186" t="s">
        <v>109</v>
      </c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5.25" customHeight="1">
      <c r="A2" s="180"/>
      <c r="B2" s="181"/>
      <c r="C2" s="181"/>
      <c r="D2" s="182"/>
      <c r="E2" s="28" t="s">
        <v>110</v>
      </c>
      <c r="F2" s="28" t="s">
        <v>111</v>
      </c>
      <c r="G2" s="28" t="s">
        <v>112</v>
      </c>
      <c r="H2" s="28" t="s">
        <v>113</v>
      </c>
      <c r="I2" s="28" t="s">
        <v>114</v>
      </c>
      <c r="J2" s="28" t="s">
        <v>115</v>
      </c>
      <c r="K2" s="28" t="s">
        <v>116</v>
      </c>
      <c r="L2" s="28" t="s">
        <v>37</v>
      </c>
      <c r="M2" s="28" t="s">
        <v>117</v>
      </c>
      <c r="N2" s="28" t="s">
        <v>118</v>
      </c>
      <c r="O2" s="18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3.5" customHeight="1">
      <c r="A3" s="189" t="s">
        <v>120</v>
      </c>
      <c r="B3" s="184"/>
      <c r="C3" s="184"/>
      <c r="D3" s="185"/>
      <c r="E3" s="29">
        <v>0.52100000000000002</v>
      </c>
      <c r="F3" s="29">
        <v>0.36199999999999999</v>
      </c>
      <c r="G3" s="29">
        <v>0.219</v>
      </c>
      <c r="H3" s="29">
        <v>7.2999999999999995E-2</v>
      </c>
      <c r="I3" s="29">
        <v>7.2999999999999995E-2</v>
      </c>
      <c r="J3" s="29">
        <v>0.222</v>
      </c>
      <c r="K3" s="29">
        <v>5.0500000000000003E-2</v>
      </c>
      <c r="L3" s="30" t="str">
        <f>HYPERLINK("https://rg.ru/2017/08/16/liliia-ovcharova-bednost-nikogda-ne-iavliaetsia-socialnym-dinamitom.html","30%")</f>
        <v>30%</v>
      </c>
      <c r="M3" s="29">
        <f>1230/7743</f>
        <v>0.15885315769081751</v>
      </c>
      <c r="N3" s="31">
        <v>0</v>
      </c>
      <c r="O3" s="187"/>
      <c r="P3" s="32"/>
      <c r="Q3" s="32"/>
      <c r="R3" s="27"/>
      <c r="S3" s="27"/>
      <c r="T3" s="27"/>
      <c r="U3" s="27"/>
      <c r="V3" s="27"/>
      <c r="W3" s="27"/>
      <c r="X3" s="27"/>
      <c r="Y3" s="27"/>
    </row>
    <row r="4" spans="1:25" ht="13.5" customHeight="1">
      <c r="A4" s="189" t="s">
        <v>122</v>
      </c>
      <c r="B4" s="184"/>
      <c r="C4" s="184"/>
      <c r="D4" s="185"/>
      <c r="E4" s="29">
        <v>0.314</v>
      </c>
      <c r="F4" s="31">
        <v>0.24</v>
      </c>
      <c r="G4" s="31">
        <v>0.111</v>
      </c>
      <c r="H4" s="31">
        <v>0.21</v>
      </c>
      <c r="I4" s="31">
        <v>0.42</v>
      </c>
      <c r="J4" s="33">
        <v>0.02</v>
      </c>
      <c r="K4" s="33">
        <v>2.5000000000000001E-2</v>
      </c>
      <c r="L4" s="29">
        <v>0.06</v>
      </c>
      <c r="M4" s="29">
        <f>1230/32606</f>
        <v>3.7723118444458074E-2</v>
      </c>
      <c r="N4" s="29">
        <v>0</v>
      </c>
      <c r="O4" s="188"/>
      <c r="P4" s="32"/>
      <c r="Q4" s="32"/>
      <c r="R4" s="27"/>
      <c r="S4" s="27"/>
      <c r="T4" s="27"/>
      <c r="U4" s="27"/>
      <c r="V4" s="27"/>
      <c r="W4" s="27"/>
      <c r="X4" s="27"/>
      <c r="Y4" s="27"/>
    </row>
    <row r="5" spans="1:25" ht="25.5">
      <c r="A5" s="34" t="s">
        <v>38</v>
      </c>
      <c r="B5" s="35" t="s">
        <v>0</v>
      </c>
      <c r="C5" s="35" t="s">
        <v>5</v>
      </c>
      <c r="D5" s="35" t="s">
        <v>123</v>
      </c>
      <c r="E5" s="36">
        <f t="shared" ref="E5:N5" si="0">E3*E4</f>
        <v>0.16359400000000002</v>
      </c>
      <c r="F5" s="36">
        <f t="shared" si="0"/>
        <v>8.6879999999999999E-2</v>
      </c>
      <c r="G5" s="36">
        <f t="shared" si="0"/>
        <v>2.4309000000000001E-2</v>
      </c>
      <c r="H5" s="36">
        <f t="shared" si="0"/>
        <v>1.5329999999999998E-2</v>
      </c>
      <c r="I5" s="36">
        <f t="shared" si="0"/>
        <v>3.0659999999999996E-2</v>
      </c>
      <c r="J5" s="37">
        <f t="shared" si="0"/>
        <v>4.4400000000000004E-3</v>
      </c>
      <c r="K5" s="38">
        <f t="shared" si="0"/>
        <v>1.2625000000000002E-3</v>
      </c>
      <c r="L5" s="36">
        <f t="shared" si="0"/>
        <v>1.7999999999999999E-2</v>
      </c>
      <c r="M5" s="36">
        <f t="shared" si="0"/>
        <v>5.9924364828468852E-3</v>
      </c>
      <c r="N5" s="36">
        <f t="shared" si="0"/>
        <v>0</v>
      </c>
      <c r="O5" s="39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2.75" hidden="1">
      <c r="A6" s="4">
        <v>1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1</v>
      </c>
      <c r="K6" s="40">
        <v>1</v>
      </c>
      <c r="L6" s="40">
        <v>0</v>
      </c>
      <c r="M6" s="40">
        <v>0</v>
      </c>
      <c r="N6" s="40">
        <v>0</v>
      </c>
      <c r="O6" s="20">
        <f t="shared" ref="O6:O90" si="1">SUMPRODUCT(E6:N6,$E$4:$N$4,$E$3:$N$3)</f>
        <v>5.702500000000001E-3</v>
      </c>
    </row>
    <row r="7" spans="1:25" ht="12.75" hidden="1">
      <c r="A7" s="4">
        <f t="shared" ref="A7:A90" si="2">A6+1</f>
        <v>2</v>
      </c>
      <c r="B7" s="22" t="e">
        <f>#REF!</f>
        <v>#REF!</v>
      </c>
      <c r="C7" s="22" t="e">
        <f>#REF!</f>
        <v>#REF!</v>
      </c>
      <c r="D7" s="22" t="e">
        <f>#REF!</f>
        <v>#REF!</v>
      </c>
      <c r="E7" s="40">
        <v>1</v>
      </c>
      <c r="F7" s="40">
        <v>0</v>
      </c>
      <c r="G7" s="40">
        <v>0</v>
      </c>
      <c r="H7" s="40">
        <v>0</v>
      </c>
      <c r="I7" s="40">
        <v>0</v>
      </c>
      <c r="J7" s="40">
        <v>1</v>
      </c>
      <c r="K7" s="40">
        <v>0</v>
      </c>
      <c r="L7" s="40">
        <v>1</v>
      </c>
      <c r="M7" s="40">
        <v>0</v>
      </c>
      <c r="N7" s="40">
        <v>0</v>
      </c>
      <c r="O7" s="20">
        <f t="shared" si="1"/>
        <v>0.16803400000000002</v>
      </c>
    </row>
    <row r="8" spans="1:25" ht="12.75" hidden="1">
      <c r="A8" s="4">
        <f t="shared" si="2"/>
        <v>3</v>
      </c>
      <c r="B8" s="22" t="e">
        <f t="shared" ref="B8:D8" si="3">#REF!</f>
        <v>#REF!</v>
      </c>
      <c r="C8" s="22" t="e">
        <f t="shared" si="3"/>
        <v>#REF!</v>
      </c>
      <c r="D8" s="22" t="e">
        <f t="shared" si="3"/>
        <v>#REF!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1</v>
      </c>
      <c r="L8" s="40">
        <v>0</v>
      </c>
      <c r="M8" s="40">
        <v>0</v>
      </c>
      <c r="N8" s="40">
        <v>0</v>
      </c>
      <c r="O8" s="20">
        <f t="shared" si="1"/>
        <v>1.2625000000000002E-3</v>
      </c>
    </row>
    <row r="9" spans="1:25" ht="12.75" hidden="1">
      <c r="A9" s="4">
        <f t="shared" si="2"/>
        <v>4</v>
      </c>
      <c r="B9" s="22" t="e">
        <f>#REF!</f>
        <v>#REF!</v>
      </c>
      <c r="C9" s="22" t="e">
        <f>#REF!</f>
        <v>#REF!</v>
      </c>
      <c r="D9" s="22" t="e">
        <f>#REF!</f>
        <v>#REF!</v>
      </c>
      <c r="E9" s="40">
        <v>1</v>
      </c>
      <c r="F9" s="40">
        <v>1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20">
        <f t="shared" si="1"/>
        <v>0.27478300000000005</v>
      </c>
    </row>
    <row r="10" spans="1:25" ht="12.75" hidden="1">
      <c r="A10" s="4">
        <f t="shared" si="2"/>
        <v>5</v>
      </c>
      <c r="B10" s="22" t="e">
        <f>#REF!</f>
        <v>#REF!</v>
      </c>
      <c r="C10" s="22" t="e">
        <f>#REF!</f>
        <v>#REF!</v>
      </c>
      <c r="D10" s="22" t="e">
        <f>#REF!</f>
        <v>#REF!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0">
        <v>0</v>
      </c>
      <c r="N10" s="40">
        <v>0</v>
      </c>
      <c r="O10" s="20">
        <f t="shared" si="1"/>
        <v>1.2625000000000002E-3</v>
      </c>
    </row>
    <row r="11" spans="1:25" ht="12.75" hidden="1">
      <c r="A11" s="4">
        <f t="shared" si="2"/>
        <v>6</v>
      </c>
      <c r="B11" s="22" t="e">
        <f>#REF!</f>
        <v>#REF!</v>
      </c>
      <c r="C11" s="22" t="e">
        <f>#REF!</f>
        <v>#REF!</v>
      </c>
      <c r="D11" s="22" t="e">
        <f>#REF!</f>
        <v>#REF!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1</v>
      </c>
      <c r="M11" s="40">
        <v>0</v>
      </c>
      <c r="N11" s="40">
        <v>0</v>
      </c>
      <c r="O11" s="20">
        <f t="shared" si="1"/>
        <v>0</v>
      </c>
    </row>
    <row r="12" spans="1:25" ht="12.75" hidden="1">
      <c r="A12" s="4">
        <f t="shared" si="2"/>
        <v>7</v>
      </c>
      <c r="B12" s="22" t="e">
        <f>#REF!</f>
        <v>#REF!</v>
      </c>
      <c r="C12" s="22" t="e">
        <f>#REF!</f>
        <v>#REF!</v>
      </c>
      <c r="D12" s="22" t="e">
        <f>#REF!</f>
        <v>#REF!</v>
      </c>
      <c r="E12" s="40">
        <v>0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20">
        <f t="shared" si="1"/>
        <v>8.6879999999999999E-2</v>
      </c>
    </row>
    <row r="13" spans="1:25" ht="12.75" hidden="1">
      <c r="A13" s="4">
        <f t="shared" si="2"/>
        <v>8</v>
      </c>
      <c r="B13" s="22" t="e">
        <f>#REF!</f>
        <v>#REF!</v>
      </c>
      <c r="C13" s="22" t="e">
        <f>#REF!</f>
        <v>#REF!</v>
      </c>
      <c r="D13" s="22" t="e">
        <f>#REF!</f>
        <v>#REF!</v>
      </c>
      <c r="E13" s="40">
        <v>0</v>
      </c>
      <c r="F13" s="40">
        <v>0</v>
      </c>
      <c r="G13" s="40">
        <v>0</v>
      </c>
      <c r="H13" s="40">
        <v>1</v>
      </c>
      <c r="I13" s="40">
        <v>1</v>
      </c>
      <c r="J13" s="40">
        <v>1</v>
      </c>
      <c r="K13" s="40">
        <v>0</v>
      </c>
      <c r="L13" s="40">
        <v>0</v>
      </c>
      <c r="M13" s="40">
        <v>0</v>
      </c>
      <c r="N13" s="40">
        <v>0</v>
      </c>
      <c r="O13" s="20">
        <f t="shared" si="1"/>
        <v>5.0429999999999996E-2</v>
      </c>
    </row>
    <row r="14" spans="1:25" ht="12.75" hidden="1">
      <c r="A14" s="4">
        <f t="shared" si="2"/>
        <v>9</v>
      </c>
      <c r="B14" s="22" t="e">
        <f>#REF!</f>
        <v>#REF!</v>
      </c>
      <c r="C14" s="22" t="e">
        <f>#REF!</f>
        <v>#REF!</v>
      </c>
      <c r="D14" s="22" t="e">
        <f>#REF!</f>
        <v>#REF!</v>
      </c>
      <c r="E14" s="40">
        <v>0</v>
      </c>
      <c r="F14" s="40">
        <v>0</v>
      </c>
      <c r="G14" s="40">
        <v>0</v>
      </c>
      <c r="H14" s="40">
        <v>1</v>
      </c>
      <c r="I14" s="40">
        <v>1</v>
      </c>
      <c r="J14" s="40">
        <v>1</v>
      </c>
      <c r="K14" s="40">
        <v>0</v>
      </c>
      <c r="L14" s="40">
        <v>0</v>
      </c>
      <c r="M14" s="40">
        <v>0</v>
      </c>
      <c r="N14" s="40">
        <v>0</v>
      </c>
      <c r="O14" s="20">
        <f t="shared" si="1"/>
        <v>5.0429999999999996E-2</v>
      </c>
    </row>
    <row r="15" spans="1:25" ht="12.75" hidden="1">
      <c r="A15" s="4">
        <f t="shared" si="2"/>
        <v>10</v>
      </c>
      <c r="B15" s="22" t="e">
        <f>#REF!</f>
        <v>#REF!</v>
      </c>
      <c r="C15" s="22" t="e">
        <f>#REF!</f>
        <v>#REF!</v>
      </c>
      <c r="D15" s="22" t="e">
        <f>#REF!</f>
        <v>#REF!</v>
      </c>
      <c r="E15" s="40">
        <v>0</v>
      </c>
      <c r="F15" s="40">
        <v>0</v>
      </c>
      <c r="G15" s="40">
        <v>0</v>
      </c>
      <c r="H15" s="40">
        <v>1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20">
        <f t="shared" si="1"/>
        <v>4.5989999999999996E-2</v>
      </c>
    </row>
    <row r="16" spans="1:25" ht="12.75" hidden="1">
      <c r="A16" s="4">
        <f t="shared" si="2"/>
        <v>11</v>
      </c>
      <c r="B16" s="22" t="e">
        <f>#REF!</f>
        <v>#REF!</v>
      </c>
      <c r="C16" s="22" t="e">
        <f>#REF!</f>
        <v>#REF!</v>
      </c>
      <c r="D16" s="22" t="e">
        <f>#REF!</f>
        <v>#REF!</v>
      </c>
      <c r="E16" s="40">
        <v>0</v>
      </c>
      <c r="F16" s="40">
        <v>0</v>
      </c>
      <c r="G16" s="40">
        <v>0</v>
      </c>
      <c r="H16" s="40">
        <v>1</v>
      </c>
      <c r="I16" s="40">
        <v>1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20">
        <f t="shared" si="1"/>
        <v>4.5989999999999996E-2</v>
      </c>
    </row>
    <row r="17" spans="1:15" ht="12.75" hidden="1">
      <c r="A17" s="4">
        <f t="shared" si="2"/>
        <v>12</v>
      </c>
      <c r="B17" s="22" t="e">
        <f>#REF!</f>
        <v>#REF!</v>
      </c>
      <c r="C17" s="22" t="e">
        <f>#REF!</f>
        <v>#REF!</v>
      </c>
      <c r="D17" s="22" t="e">
        <f>#REF!</f>
        <v>#REF!</v>
      </c>
      <c r="E17" s="40">
        <v>0</v>
      </c>
      <c r="F17" s="40">
        <v>0</v>
      </c>
      <c r="G17" s="40">
        <v>0</v>
      </c>
      <c r="H17" s="40">
        <v>1</v>
      </c>
      <c r="I17" s="40">
        <v>1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20">
        <f t="shared" si="1"/>
        <v>4.5989999999999996E-2</v>
      </c>
    </row>
    <row r="18" spans="1:15" ht="12.75" hidden="1">
      <c r="A18" s="4">
        <f t="shared" si="2"/>
        <v>13</v>
      </c>
      <c r="B18" s="22" t="e">
        <f>#REF!</f>
        <v>#REF!</v>
      </c>
      <c r="C18" s="22" t="e">
        <f>#REF!</f>
        <v>#REF!</v>
      </c>
      <c r="D18" s="22" t="e">
        <f>#REF!</f>
        <v>#REF!</v>
      </c>
      <c r="E18" s="40">
        <v>0</v>
      </c>
      <c r="F18" s="40">
        <v>0</v>
      </c>
      <c r="G18" s="40">
        <v>0</v>
      </c>
      <c r="H18" s="40">
        <v>1</v>
      </c>
      <c r="I18" s="40">
        <v>1</v>
      </c>
      <c r="J18" s="40">
        <v>1</v>
      </c>
      <c r="K18" s="40">
        <v>0</v>
      </c>
      <c r="L18" s="40">
        <v>0</v>
      </c>
      <c r="M18" s="40">
        <v>0</v>
      </c>
      <c r="N18" s="40">
        <v>0</v>
      </c>
      <c r="O18" s="20">
        <f t="shared" si="1"/>
        <v>5.0429999999999996E-2</v>
      </c>
    </row>
    <row r="19" spans="1:15" ht="12.75" hidden="1">
      <c r="A19" s="4">
        <f t="shared" si="2"/>
        <v>14</v>
      </c>
      <c r="B19" s="22" t="e">
        <f>#REF!</f>
        <v>#REF!</v>
      </c>
      <c r="C19" s="22" t="e">
        <f>#REF!</f>
        <v>#REF!</v>
      </c>
      <c r="D19" s="22" t="e">
        <f>#REF!</f>
        <v>#REF!</v>
      </c>
      <c r="E19" s="40">
        <v>0</v>
      </c>
      <c r="F19" s="40">
        <v>0</v>
      </c>
      <c r="G19" s="40">
        <v>0</v>
      </c>
      <c r="H19" s="40">
        <v>1</v>
      </c>
      <c r="I19" s="40">
        <v>1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20">
        <f t="shared" si="1"/>
        <v>5.0429999999999996E-2</v>
      </c>
    </row>
    <row r="20" spans="1:15" ht="12.75" hidden="1">
      <c r="A20" s="4">
        <f t="shared" si="2"/>
        <v>15</v>
      </c>
      <c r="B20" s="22" t="e">
        <f>#REF!</f>
        <v>#REF!</v>
      </c>
      <c r="C20" s="22" t="e">
        <f>#REF!</f>
        <v>#REF!</v>
      </c>
      <c r="D20" s="22" t="e">
        <f>#REF!</f>
        <v>#REF!</v>
      </c>
      <c r="E20" s="40">
        <v>0</v>
      </c>
      <c r="F20" s="40">
        <v>0</v>
      </c>
      <c r="G20" s="40">
        <v>0</v>
      </c>
      <c r="H20" s="40">
        <v>1</v>
      </c>
      <c r="I20" s="40">
        <v>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20">
        <f t="shared" si="1"/>
        <v>4.5989999999999996E-2</v>
      </c>
    </row>
    <row r="21" spans="1:15" ht="12.75" hidden="1">
      <c r="A21" s="4">
        <f t="shared" si="2"/>
        <v>16</v>
      </c>
      <c r="B21" s="22" t="e">
        <f>#REF!</f>
        <v>#REF!</v>
      </c>
      <c r="C21" s="22" t="e">
        <f>#REF!</f>
        <v>#REF!</v>
      </c>
      <c r="D21" s="22" t="e">
        <f>#REF!</f>
        <v>#REF!</v>
      </c>
      <c r="E21" s="40">
        <v>0</v>
      </c>
      <c r="F21" s="40">
        <v>0</v>
      </c>
      <c r="G21" s="40">
        <v>0</v>
      </c>
      <c r="H21" s="40">
        <v>1</v>
      </c>
      <c r="I21" s="40">
        <v>1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20">
        <f t="shared" si="1"/>
        <v>4.5989999999999996E-2</v>
      </c>
    </row>
    <row r="22" spans="1:15" ht="12.75" hidden="1">
      <c r="A22" s="4">
        <f t="shared" si="2"/>
        <v>17</v>
      </c>
      <c r="B22" s="22" t="e">
        <f>#REF!</f>
        <v>#REF!</v>
      </c>
      <c r="C22" s="22" t="e">
        <f>#REF!</f>
        <v>#REF!</v>
      </c>
      <c r="D22" s="22" t="e">
        <f>#REF!</f>
        <v>#REF!</v>
      </c>
      <c r="E22" s="40">
        <v>0</v>
      </c>
      <c r="F22" s="40">
        <v>0</v>
      </c>
      <c r="G22" s="40">
        <v>0</v>
      </c>
      <c r="H22" s="40">
        <v>1</v>
      </c>
      <c r="I22" s="40">
        <v>1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20">
        <f t="shared" si="1"/>
        <v>4.5989999999999996E-2</v>
      </c>
    </row>
    <row r="23" spans="1:15" ht="12.75" hidden="1">
      <c r="A23" s="4">
        <f t="shared" si="2"/>
        <v>18</v>
      </c>
      <c r="B23" s="22" t="e">
        <f>#REF!</f>
        <v>#REF!</v>
      </c>
      <c r="C23" s="22" t="e">
        <f>#REF!</f>
        <v>#REF!</v>
      </c>
      <c r="D23" s="22" t="e">
        <f>#REF!</f>
        <v>#REF!</v>
      </c>
      <c r="E23" s="40">
        <v>0</v>
      </c>
      <c r="F23" s="40">
        <v>0</v>
      </c>
      <c r="G23" s="40">
        <v>0</v>
      </c>
      <c r="H23" s="40">
        <v>1</v>
      </c>
      <c r="I23" s="40">
        <v>1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20">
        <f t="shared" si="1"/>
        <v>5.0429999999999996E-2</v>
      </c>
    </row>
    <row r="24" spans="1:15" ht="12.75" hidden="1">
      <c r="A24" s="4">
        <f t="shared" si="2"/>
        <v>19</v>
      </c>
      <c r="B24" s="22" t="e">
        <f>#REF!</f>
        <v>#REF!</v>
      </c>
      <c r="C24" s="22" t="e">
        <f>#REF!</f>
        <v>#REF!</v>
      </c>
      <c r="D24" s="22" t="e">
        <f>#REF!</f>
        <v>#REF!</v>
      </c>
      <c r="E24" s="40">
        <v>0</v>
      </c>
      <c r="F24" s="40">
        <v>0</v>
      </c>
      <c r="G24" s="40">
        <v>0</v>
      </c>
      <c r="H24" s="40">
        <v>1</v>
      </c>
      <c r="I24" s="40">
        <v>1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20">
        <f t="shared" si="1"/>
        <v>4.5989999999999996E-2</v>
      </c>
    </row>
    <row r="25" spans="1:15" ht="12.75" hidden="1">
      <c r="A25" s="4">
        <f t="shared" si="2"/>
        <v>20</v>
      </c>
      <c r="B25" s="22" t="e">
        <f>#REF!</f>
        <v>#REF!</v>
      </c>
      <c r="C25" s="22" t="e">
        <f>#REF!</f>
        <v>#REF!</v>
      </c>
      <c r="D25" s="22" t="e">
        <f>#REF!</f>
        <v>#REF!</v>
      </c>
      <c r="E25" s="40">
        <v>0</v>
      </c>
      <c r="F25" s="40">
        <v>0</v>
      </c>
      <c r="G25" s="40">
        <v>0</v>
      </c>
      <c r="H25" s="40">
        <v>1</v>
      </c>
      <c r="I25" s="40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20">
        <f t="shared" si="1"/>
        <v>4.5989999999999996E-2</v>
      </c>
    </row>
    <row r="26" spans="1:15" ht="12.75" hidden="1">
      <c r="A26" s="4">
        <f t="shared" si="2"/>
        <v>21</v>
      </c>
      <c r="B26" s="22" t="e">
        <f>#REF!</f>
        <v>#REF!</v>
      </c>
      <c r="C26" s="22" t="e">
        <f>#REF!</f>
        <v>#REF!</v>
      </c>
      <c r="D26" s="22" t="e">
        <f>#REF!</f>
        <v>#REF!</v>
      </c>
      <c r="E26" s="40">
        <v>0</v>
      </c>
      <c r="F26" s="40">
        <v>0</v>
      </c>
      <c r="G26" s="40">
        <v>0</v>
      </c>
      <c r="H26" s="40">
        <v>1</v>
      </c>
      <c r="I26" s="40">
        <v>1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">
        <f t="shared" si="1"/>
        <v>4.5989999999999996E-2</v>
      </c>
    </row>
    <row r="27" spans="1:15" ht="12.75" hidden="1">
      <c r="A27" s="4">
        <f t="shared" si="2"/>
        <v>22</v>
      </c>
      <c r="B27" s="22" t="e">
        <f>#REF!</f>
        <v>#REF!</v>
      </c>
      <c r="C27" s="22" t="e">
        <f>#REF!</f>
        <v>#REF!</v>
      </c>
      <c r="D27" s="22" t="e">
        <f>#REF!</f>
        <v>#REF!</v>
      </c>
      <c r="E27" s="40">
        <v>0</v>
      </c>
      <c r="F27" s="40">
        <v>0</v>
      </c>
      <c r="G27" s="40">
        <v>0</v>
      </c>
      <c r="H27" s="40">
        <v>0</v>
      </c>
      <c r="I27" s="40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20">
        <f t="shared" si="1"/>
        <v>3.0659999999999996E-2</v>
      </c>
    </row>
    <row r="28" spans="1:15" ht="12.75" hidden="1">
      <c r="A28" s="4">
        <f t="shared" si="2"/>
        <v>23</v>
      </c>
      <c r="B28" s="22" t="e">
        <f>#REF!</f>
        <v>#REF!</v>
      </c>
      <c r="C28" s="22" t="e">
        <f>#REF!</f>
        <v>#REF!</v>
      </c>
      <c r="D28" s="22" t="e">
        <f>#REF!</f>
        <v>#REF!</v>
      </c>
      <c r="E28" s="40">
        <v>0</v>
      </c>
      <c r="F28" s="40">
        <v>0</v>
      </c>
      <c r="G28" s="40">
        <v>0</v>
      </c>
      <c r="H28" s="40">
        <v>0</v>
      </c>
      <c r="I28" s="40">
        <v>1</v>
      </c>
      <c r="J28" s="40">
        <v>1</v>
      </c>
      <c r="K28" s="40">
        <v>0</v>
      </c>
      <c r="L28" s="40">
        <v>0</v>
      </c>
      <c r="M28" s="40">
        <v>0</v>
      </c>
      <c r="N28" s="40">
        <v>0</v>
      </c>
      <c r="O28" s="20">
        <f t="shared" si="1"/>
        <v>3.5099999999999999E-2</v>
      </c>
    </row>
    <row r="29" spans="1:15" ht="12.75" hidden="1">
      <c r="A29" s="4">
        <f t="shared" si="2"/>
        <v>24</v>
      </c>
      <c r="B29" s="22" t="e">
        <f>#REF!</f>
        <v>#REF!</v>
      </c>
      <c r="C29" s="22" t="e">
        <f>#REF!</f>
        <v>#REF!</v>
      </c>
      <c r="D29" s="22" t="e">
        <f>#REF!</f>
        <v>#REF!</v>
      </c>
      <c r="E29" s="40">
        <v>0</v>
      </c>
      <c r="F29" s="40">
        <v>0</v>
      </c>
      <c r="G29" s="40">
        <v>0</v>
      </c>
      <c r="H29" s="40">
        <v>0</v>
      </c>
      <c r="I29" s="40">
        <v>1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20">
        <f t="shared" si="1"/>
        <v>3.0659999999999996E-2</v>
      </c>
    </row>
    <row r="30" spans="1:15" ht="12.75" hidden="1">
      <c r="A30" s="4">
        <f t="shared" si="2"/>
        <v>25</v>
      </c>
      <c r="B30" s="22" t="e">
        <f>#REF!</f>
        <v>#REF!</v>
      </c>
      <c r="C30" s="22" t="e">
        <f>#REF!</f>
        <v>#REF!</v>
      </c>
      <c r="D30" s="22" t="e">
        <f>#REF!</f>
        <v>#REF!</v>
      </c>
      <c r="E30" s="40">
        <v>0</v>
      </c>
      <c r="F30" s="40">
        <v>0</v>
      </c>
      <c r="G30" s="40">
        <v>0</v>
      </c>
      <c r="H30" s="40">
        <v>0</v>
      </c>
      <c r="I30" s="40">
        <v>1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20">
        <f t="shared" si="1"/>
        <v>3.0659999999999996E-2</v>
      </c>
    </row>
    <row r="31" spans="1:15" ht="12.75" hidden="1">
      <c r="A31" s="4">
        <f t="shared" si="2"/>
        <v>26</v>
      </c>
      <c r="B31" s="22" t="e">
        <f>#REF!</f>
        <v>#REF!</v>
      </c>
      <c r="C31" s="22" t="e">
        <f>#REF!</f>
        <v>#REF!</v>
      </c>
      <c r="D31" s="22" t="e">
        <f>#REF!</f>
        <v>#REF!</v>
      </c>
      <c r="E31" s="40">
        <v>0</v>
      </c>
      <c r="F31" s="40">
        <v>0</v>
      </c>
      <c r="G31" s="40">
        <v>0</v>
      </c>
      <c r="H31" s="40">
        <v>0</v>
      </c>
      <c r="I31" s="40">
        <v>1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">
        <f t="shared" si="1"/>
        <v>3.0659999999999996E-2</v>
      </c>
    </row>
    <row r="32" spans="1:15" ht="12.75">
      <c r="A32" s="4">
        <f t="shared" si="2"/>
        <v>27</v>
      </c>
      <c r="B32" s="22" t="e">
        <f>#REF!</f>
        <v>#REF!</v>
      </c>
      <c r="C32" s="22" t="e">
        <f>#REF!</f>
        <v>#REF!</v>
      </c>
      <c r="D32" s="22" t="e">
        <f>#REF!</f>
        <v>#REF!</v>
      </c>
      <c r="E32" s="40">
        <v>1</v>
      </c>
      <c r="F32" s="40">
        <v>1</v>
      </c>
      <c r="G32" s="40">
        <v>1</v>
      </c>
      <c r="H32" s="40"/>
      <c r="I32" s="40"/>
      <c r="J32" s="40"/>
      <c r="K32" s="40"/>
      <c r="L32" s="40"/>
      <c r="M32" s="40"/>
      <c r="N32" s="40"/>
      <c r="O32" s="20">
        <f t="shared" si="1"/>
        <v>0.27478300000000005</v>
      </c>
    </row>
    <row r="33" spans="1:15" ht="12.75">
      <c r="A33" s="4">
        <f t="shared" si="2"/>
        <v>28</v>
      </c>
      <c r="B33" s="22" t="e">
        <f>#REF!</f>
        <v>#REF!</v>
      </c>
      <c r="C33" s="22" t="e">
        <f>#REF!</f>
        <v>#REF!</v>
      </c>
      <c r="D33" s="22" t="e">
        <f>#REF!</f>
        <v>#REF!</v>
      </c>
      <c r="E33" s="21"/>
      <c r="F33" s="21"/>
      <c r="G33" s="21"/>
      <c r="H33" s="21"/>
      <c r="I33" s="21"/>
      <c r="J33" s="21"/>
      <c r="K33" s="21"/>
      <c r="L33" s="19">
        <v>1</v>
      </c>
      <c r="M33" s="21"/>
      <c r="N33" s="21"/>
      <c r="O33" s="20">
        <f t="shared" si="1"/>
        <v>0</v>
      </c>
    </row>
    <row r="34" spans="1:15" ht="12.75">
      <c r="A34" s="4">
        <f t="shared" si="2"/>
        <v>29</v>
      </c>
      <c r="B34" s="22" t="e">
        <f>#REF!</f>
        <v>#REF!</v>
      </c>
      <c r="C34" s="22" t="e">
        <f>#REF!</f>
        <v>#REF!</v>
      </c>
      <c r="D34" s="22" t="e">
        <f>#REF!</f>
        <v>#REF!</v>
      </c>
      <c r="E34" s="40">
        <v>0</v>
      </c>
      <c r="F34" s="40">
        <v>0</v>
      </c>
      <c r="G34" s="40">
        <v>0</v>
      </c>
      <c r="H34" s="40">
        <v>0</v>
      </c>
      <c r="I34" s="40">
        <v>1</v>
      </c>
      <c r="J34" s="40">
        <v>1</v>
      </c>
      <c r="K34" s="40">
        <v>0</v>
      </c>
      <c r="L34" s="40">
        <v>0</v>
      </c>
      <c r="M34" s="40">
        <v>0</v>
      </c>
      <c r="N34" s="40">
        <v>0</v>
      </c>
      <c r="O34" s="20">
        <f t="shared" si="1"/>
        <v>3.5099999999999999E-2</v>
      </c>
    </row>
    <row r="35" spans="1:15" ht="12.75">
      <c r="A35" s="4">
        <f t="shared" si="2"/>
        <v>30</v>
      </c>
      <c r="B35" s="22" t="e">
        <f>#REF!</f>
        <v>#REF!</v>
      </c>
      <c r="C35" s="22" t="e">
        <f>#REF!</f>
        <v>#REF!</v>
      </c>
      <c r="D35" s="22" t="e">
        <f>#REF!</f>
        <v>#REF!</v>
      </c>
      <c r="E35" s="21"/>
      <c r="F35" s="21"/>
      <c r="G35" s="21"/>
      <c r="H35" s="21"/>
      <c r="I35" s="21"/>
      <c r="J35" s="21"/>
      <c r="K35" s="19">
        <v>1</v>
      </c>
      <c r="L35" s="21"/>
      <c r="M35" s="21"/>
      <c r="N35" s="19">
        <v>1</v>
      </c>
      <c r="O35" s="20">
        <f t="shared" si="1"/>
        <v>1.2625000000000002E-3</v>
      </c>
    </row>
    <row r="36" spans="1:15" ht="12.75">
      <c r="A36" s="4">
        <f t="shared" si="2"/>
        <v>31</v>
      </c>
      <c r="B36" s="22" t="e">
        <f>#REF!</f>
        <v>#REF!</v>
      </c>
      <c r="C36" s="22" t="e">
        <f>#REF!</f>
        <v>#REF!</v>
      </c>
      <c r="D36" s="22" t="e">
        <f>#REF!</f>
        <v>#REF!</v>
      </c>
      <c r="E36" s="40">
        <v>0</v>
      </c>
      <c r="F36" s="40">
        <v>0</v>
      </c>
      <c r="G36" s="40">
        <v>0</v>
      </c>
      <c r="H36" s="40">
        <v>1</v>
      </c>
      <c r="I36" s="40">
        <v>1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20">
        <f t="shared" si="1"/>
        <v>4.5989999999999996E-2</v>
      </c>
    </row>
    <row r="37" spans="1:15" ht="12.75" hidden="1">
      <c r="A37" s="4">
        <f t="shared" si="2"/>
        <v>32</v>
      </c>
      <c r="B37" s="22" t="e">
        <f>#REF!</f>
        <v>#REF!</v>
      </c>
      <c r="C37" s="22" t="e">
        <f>#REF!</f>
        <v>#REF!</v>
      </c>
      <c r="D37" s="22" t="e">
        <f>#REF!</f>
        <v>#REF!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1</v>
      </c>
      <c r="O37" s="20">
        <f t="shared" si="1"/>
        <v>0</v>
      </c>
    </row>
    <row r="38" spans="1:15" ht="12.75" hidden="1">
      <c r="A38" s="4">
        <f t="shared" si="2"/>
        <v>33</v>
      </c>
      <c r="B38" s="22" t="e">
        <f>#REF!</f>
        <v>#REF!</v>
      </c>
      <c r="C38" s="22" t="e">
        <f>#REF!</f>
        <v>#REF!</v>
      </c>
      <c r="D38" s="22" t="e">
        <f>#REF!</f>
        <v>#REF!</v>
      </c>
      <c r="E38" s="40">
        <v>1</v>
      </c>
      <c r="F38" s="40">
        <v>1</v>
      </c>
      <c r="G38" s="40">
        <v>1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20">
        <f t="shared" si="1"/>
        <v>0.27478300000000005</v>
      </c>
    </row>
    <row r="39" spans="1:15" ht="12.75">
      <c r="A39" s="4">
        <f t="shared" si="2"/>
        <v>34</v>
      </c>
      <c r="B39" s="22" t="e">
        <f>#REF!</f>
        <v>#REF!</v>
      </c>
      <c r="C39" s="22" t="e">
        <f>#REF!</f>
        <v>#REF!</v>
      </c>
      <c r="D39" s="22" t="e">
        <f>#REF!</f>
        <v>#REF!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</v>
      </c>
      <c r="K39" s="40">
        <v>1</v>
      </c>
      <c r="L39" s="40">
        <v>1</v>
      </c>
      <c r="M39" s="40">
        <v>0</v>
      </c>
      <c r="N39" s="40">
        <v>1</v>
      </c>
      <c r="O39" s="20">
        <f t="shared" si="1"/>
        <v>5.702500000000001E-3</v>
      </c>
    </row>
    <row r="40" spans="1:15" ht="12.75">
      <c r="A40" s="4">
        <f t="shared" si="2"/>
        <v>35</v>
      </c>
      <c r="B40" s="22" t="e">
        <f>#REF!</f>
        <v>#REF!</v>
      </c>
      <c r="C40" s="22" t="e">
        <f>#REF!</f>
        <v>#REF!</v>
      </c>
      <c r="D40" s="22" t="e">
        <f>#REF!</f>
        <v>#REF!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0</v>
      </c>
      <c r="O40" s="20">
        <f t="shared" si="1"/>
        <v>5.9924364828468852E-3</v>
      </c>
    </row>
    <row r="41" spans="1:15" ht="12.75">
      <c r="A41" s="4">
        <f t="shared" si="2"/>
        <v>36</v>
      </c>
      <c r="B41" s="22" t="e">
        <f>#REF!</f>
        <v>#REF!</v>
      </c>
      <c r="C41" s="22" t="e">
        <f>#REF!</f>
        <v>#REF!</v>
      </c>
      <c r="D41" s="22" t="e">
        <f>#REF!</f>
        <v>#REF!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20">
        <f t="shared" si="1"/>
        <v>5.9924364828468852E-3</v>
      </c>
    </row>
    <row r="42" spans="1:15" ht="12.75" hidden="1">
      <c r="A42" s="4">
        <f t="shared" si="2"/>
        <v>37</v>
      </c>
      <c r="B42" s="22" t="e">
        <f>#REF!</f>
        <v>#REF!</v>
      </c>
      <c r="C42" s="22" t="e">
        <f>#REF!</f>
        <v>#REF!</v>
      </c>
      <c r="D42" s="22" t="e">
        <f>#REF!</f>
        <v>#REF!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1</v>
      </c>
      <c r="O42" s="41">
        <f t="shared" si="1"/>
        <v>0</v>
      </c>
    </row>
    <row r="43" spans="1:15" ht="12.75" hidden="1">
      <c r="A43" s="4">
        <f t="shared" si="2"/>
        <v>38</v>
      </c>
      <c r="B43" s="22" t="e">
        <f>#REF!</f>
        <v>#REF!</v>
      </c>
      <c r="C43" s="22" t="e">
        <f>#REF!</f>
        <v>#REF!</v>
      </c>
      <c r="D43" s="22" t="e">
        <f>#REF!</f>
        <v>#REF!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1</v>
      </c>
      <c r="O43" s="20">
        <f t="shared" si="1"/>
        <v>0</v>
      </c>
    </row>
    <row r="44" spans="1:15" ht="12.75" hidden="1">
      <c r="A44" s="4">
        <f t="shared" si="2"/>
        <v>39</v>
      </c>
      <c r="B44" s="22" t="e">
        <f>#REF!</f>
        <v>#REF!</v>
      </c>
      <c r="C44" s="22" t="e">
        <f>#REF!</f>
        <v>#REF!</v>
      </c>
      <c r="D44" s="22" t="e">
        <f>#REF!</f>
        <v>#REF!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1</v>
      </c>
      <c r="O44" s="20">
        <f t="shared" si="1"/>
        <v>0</v>
      </c>
    </row>
    <row r="45" spans="1:15" ht="12.75" hidden="1">
      <c r="A45" s="4">
        <f t="shared" si="2"/>
        <v>40</v>
      </c>
      <c r="B45" s="22" t="e">
        <f>#REF!</f>
        <v>#REF!</v>
      </c>
      <c r="C45" s="22" t="e">
        <f>#REF!</f>
        <v>#REF!</v>
      </c>
      <c r="D45" s="22" t="e">
        <f>#REF!</f>
        <v>#REF!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1</v>
      </c>
      <c r="O45" s="20">
        <f t="shared" si="1"/>
        <v>0</v>
      </c>
    </row>
    <row r="46" spans="1:15" ht="12.75" hidden="1">
      <c r="A46" s="4">
        <f t="shared" si="2"/>
        <v>41</v>
      </c>
      <c r="B46" s="22" t="e">
        <f>#REF!</f>
        <v>#REF!</v>
      </c>
      <c r="C46" s="22" t="e">
        <f>#REF!</f>
        <v>#REF!</v>
      </c>
      <c r="D46" s="22" t="e">
        <f>#REF!</f>
        <v>#REF!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1</v>
      </c>
      <c r="K46" s="40">
        <v>0</v>
      </c>
      <c r="L46" s="40">
        <v>1</v>
      </c>
      <c r="M46" s="40">
        <v>0</v>
      </c>
      <c r="N46" s="40">
        <v>0</v>
      </c>
      <c r="O46" s="20">
        <f t="shared" si="1"/>
        <v>4.4400000000000004E-3</v>
      </c>
    </row>
    <row r="47" spans="1:15" ht="12.75" hidden="1">
      <c r="A47" s="4">
        <f t="shared" si="2"/>
        <v>42</v>
      </c>
      <c r="B47" s="22" t="e">
        <f>#REF!</f>
        <v>#REF!</v>
      </c>
      <c r="C47" s="22" t="e">
        <f>#REF!</f>
        <v>#REF!</v>
      </c>
      <c r="D47" s="22" t="e">
        <f>#REF!</f>
        <v>#REF!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</v>
      </c>
      <c r="O47" s="20">
        <f t="shared" si="1"/>
        <v>0</v>
      </c>
    </row>
    <row r="48" spans="1:15" ht="12.75" hidden="1">
      <c r="A48" s="4">
        <f t="shared" si="2"/>
        <v>43</v>
      </c>
      <c r="B48" s="22" t="e">
        <f>#REF!</f>
        <v>#REF!</v>
      </c>
      <c r="C48" s="22" t="e">
        <f>#REF!</f>
        <v>#REF!</v>
      </c>
      <c r="D48" s="22" t="e">
        <f>#REF!</f>
        <v>#REF!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</v>
      </c>
      <c r="O48" s="20">
        <f t="shared" si="1"/>
        <v>0</v>
      </c>
    </row>
    <row r="49" spans="1:15" ht="12.75" hidden="1">
      <c r="A49" s="4">
        <f t="shared" si="2"/>
        <v>44</v>
      </c>
      <c r="B49" s="22" t="e">
        <f>#REF!</f>
        <v>#REF!</v>
      </c>
      <c r="C49" s="22" t="e">
        <f>#REF!</f>
        <v>#REF!</v>
      </c>
      <c r="D49" s="22" t="e">
        <f>#REF!</f>
        <v>#REF!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1</v>
      </c>
      <c r="O49" s="20">
        <f t="shared" si="1"/>
        <v>0</v>
      </c>
    </row>
    <row r="50" spans="1:15" ht="12.75" hidden="1">
      <c r="A50" s="4">
        <f t="shared" si="2"/>
        <v>45</v>
      </c>
      <c r="B50" s="22" t="e">
        <f>#REF!</f>
        <v>#REF!</v>
      </c>
      <c r="C50" s="22" t="e">
        <f>#REF!</f>
        <v>#REF!</v>
      </c>
      <c r="D50" s="22" t="e">
        <f>#REF!</f>
        <v>#REF!</v>
      </c>
      <c r="E50" s="40">
        <v>0</v>
      </c>
      <c r="F50" s="40">
        <v>0</v>
      </c>
      <c r="G50" s="40">
        <v>0</v>
      </c>
      <c r="H50" s="40">
        <v>1</v>
      </c>
      <c r="I50" s="40">
        <v>1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20">
        <f t="shared" si="1"/>
        <v>4.5989999999999996E-2</v>
      </c>
    </row>
    <row r="51" spans="1:15" ht="12.75" hidden="1">
      <c r="A51" s="4">
        <f t="shared" si="2"/>
        <v>46</v>
      </c>
      <c r="B51" s="22" t="e">
        <f>#REF!</f>
        <v>#REF!</v>
      </c>
      <c r="C51" s="22" t="e">
        <f>#REF!</f>
        <v>#REF!</v>
      </c>
      <c r="D51" s="22" t="e">
        <f>#REF!</f>
        <v>#REF!</v>
      </c>
      <c r="E51" s="40">
        <v>0</v>
      </c>
      <c r="F51" s="40">
        <v>0</v>
      </c>
      <c r="G51" s="40">
        <v>0</v>
      </c>
      <c r="H51" s="40">
        <v>1</v>
      </c>
      <c r="I51" s="40">
        <v>1</v>
      </c>
      <c r="J51" s="40">
        <v>0</v>
      </c>
      <c r="K51" s="40">
        <v>0</v>
      </c>
      <c r="L51" s="40">
        <v>0</v>
      </c>
      <c r="M51" s="40">
        <v>0</v>
      </c>
      <c r="N51" s="40">
        <v>1</v>
      </c>
      <c r="O51" s="20">
        <f t="shared" si="1"/>
        <v>4.5989999999999996E-2</v>
      </c>
    </row>
    <row r="52" spans="1:15" ht="12.75" hidden="1">
      <c r="A52" s="4">
        <f t="shared" si="2"/>
        <v>47</v>
      </c>
      <c r="B52" s="22" t="e">
        <f>#REF!</f>
        <v>#REF!</v>
      </c>
      <c r="C52" s="22" t="e">
        <f>#REF!</f>
        <v>#REF!</v>
      </c>
      <c r="D52" s="22" t="e">
        <f>#REF!</f>
        <v>#REF!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1</v>
      </c>
      <c r="O52" s="20">
        <f t="shared" si="1"/>
        <v>0</v>
      </c>
    </row>
    <row r="53" spans="1:15" ht="12.75" hidden="1">
      <c r="A53" s="4">
        <f t="shared" si="2"/>
        <v>48</v>
      </c>
      <c r="B53" s="22" t="e">
        <f>#REF!</f>
        <v>#REF!</v>
      </c>
      <c r="C53" s="22" t="e">
        <f>#REF!</f>
        <v>#REF!</v>
      </c>
      <c r="D53" s="22" t="e">
        <f>#REF!</f>
        <v>#REF!</v>
      </c>
      <c r="E53" s="40">
        <v>0</v>
      </c>
      <c r="F53" s="40">
        <v>0</v>
      </c>
      <c r="G53" s="40">
        <v>0</v>
      </c>
      <c r="H53" s="40">
        <v>0</v>
      </c>
      <c r="I53" s="40">
        <v>1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20">
        <f t="shared" si="1"/>
        <v>3.0659999999999996E-2</v>
      </c>
    </row>
    <row r="54" spans="1:15" ht="12.75" hidden="1">
      <c r="A54" s="4">
        <f t="shared" si="2"/>
        <v>49</v>
      </c>
      <c r="B54" s="22" t="e">
        <f>#REF!</f>
        <v>#REF!</v>
      </c>
      <c r="C54" s="22" t="e">
        <f>#REF!</f>
        <v>#REF!</v>
      </c>
      <c r="D54" s="22" t="e">
        <f>#REF!</f>
        <v>#REF!</v>
      </c>
      <c r="E54" s="40">
        <v>0</v>
      </c>
      <c r="F54" s="40">
        <v>0</v>
      </c>
      <c r="G54" s="40">
        <v>0</v>
      </c>
      <c r="H54" s="40">
        <v>1</v>
      </c>
      <c r="I54" s="40">
        <v>1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20">
        <f t="shared" si="1"/>
        <v>4.5989999999999996E-2</v>
      </c>
    </row>
    <row r="55" spans="1:15" ht="12.75" hidden="1">
      <c r="A55" s="4">
        <f t="shared" si="2"/>
        <v>50</v>
      </c>
      <c r="B55" s="22" t="e">
        <f>#REF!</f>
        <v>#REF!</v>
      </c>
      <c r="C55" s="22" t="e">
        <f>#REF!</f>
        <v>#REF!</v>
      </c>
      <c r="D55" s="22" t="e">
        <f>#REF!</f>
        <v>#REF!</v>
      </c>
      <c r="E55" s="40">
        <v>0</v>
      </c>
      <c r="F55" s="40">
        <v>0</v>
      </c>
      <c r="G55" s="40">
        <v>0</v>
      </c>
      <c r="H55" s="40">
        <v>1</v>
      </c>
      <c r="I55" s="40">
        <v>1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20">
        <f t="shared" si="1"/>
        <v>4.5989999999999996E-2</v>
      </c>
    </row>
    <row r="56" spans="1:15" ht="12.75" hidden="1">
      <c r="A56" s="4">
        <f t="shared" si="2"/>
        <v>51</v>
      </c>
      <c r="B56" s="22" t="e">
        <f>#REF!</f>
        <v>#REF!</v>
      </c>
      <c r="C56" s="22" t="e">
        <f>#REF!</f>
        <v>#REF!</v>
      </c>
      <c r="D56" s="22" t="e">
        <f>#REF!</f>
        <v>#REF!</v>
      </c>
      <c r="E56" s="40">
        <v>1</v>
      </c>
      <c r="F56" s="40">
        <v>1</v>
      </c>
      <c r="G56" s="40">
        <v>1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">
        <f t="shared" si="1"/>
        <v>0.27478300000000005</v>
      </c>
    </row>
    <row r="57" spans="1:15" ht="12.75" hidden="1">
      <c r="A57" s="4">
        <f t="shared" si="2"/>
        <v>52</v>
      </c>
      <c r="B57" s="22" t="e">
        <f>#REF!</f>
        <v>#REF!</v>
      </c>
      <c r="C57" s="22" t="e">
        <f>#REF!</f>
        <v>#REF!</v>
      </c>
      <c r="D57" s="22" t="e">
        <f>#REF!</f>
        <v>#REF!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>
        <f t="shared" si="1"/>
        <v>0</v>
      </c>
    </row>
    <row r="58" spans="1:15" ht="12.75" hidden="1">
      <c r="A58" s="4">
        <f t="shared" si="2"/>
        <v>53</v>
      </c>
      <c r="B58" s="22" t="e">
        <f>#REF!</f>
        <v>#REF!</v>
      </c>
      <c r="C58" s="22" t="e">
        <f>#REF!</f>
        <v>#REF!</v>
      </c>
      <c r="D58" s="22" t="e">
        <f>#REF!</f>
        <v>#REF!</v>
      </c>
      <c r="E58" s="40">
        <v>1</v>
      </c>
      <c r="F58" s="40">
        <v>1</v>
      </c>
      <c r="G58" s="40">
        <v>1</v>
      </c>
      <c r="H58" s="40">
        <v>1</v>
      </c>
      <c r="I58" s="40">
        <v>1</v>
      </c>
      <c r="J58" s="40">
        <v>1</v>
      </c>
      <c r="K58" s="40">
        <v>1</v>
      </c>
      <c r="L58" s="40">
        <v>1</v>
      </c>
      <c r="M58" s="40">
        <v>1</v>
      </c>
      <c r="N58" s="40">
        <v>1</v>
      </c>
      <c r="O58" s="20">
        <f t="shared" si="1"/>
        <v>0.33246793648284695</v>
      </c>
    </row>
    <row r="59" spans="1:15" ht="12.75" hidden="1">
      <c r="A59" s="4">
        <f t="shared" si="2"/>
        <v>54</v>
      </c>
      <c r="B59" s="22" t="e">
        <f>#REF!</f>
        <v>#REF!</v>
      </c>
      <c r="C59" s="22" t="e">
        <f>#REF!</f>
        <v>#REF!</v>
      </c>
      <c r="D59" s="22" t="e">
        <f>#REF!</f>
        <v>#REF!</v>
      </c>
      <c r="E59" s="40">
        <v>1</v>
      </c>
      <c r="F59" s="40">
        <v>1</v>
      </c>
      <c r="G59" s="40">
        <v>1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20">
        <f t="shared" si="1"/>
        <v>0.27478300000000005</v>
      </c>
    </row>
    <row r="60" spans="1:15" ht="12.75" hidden="1">
      <c r="A60" s="4">
        <f t="shared" si="2"/>
        <v>55</v>
      </c>
      <c r="B60" s="22" t="e">
        <f>#REF!</f>
        <v>#REF!</v>
      </c>
      <c r="C60" s="22" t="e">
        <f>#REF!</f>
        <v>#REF!</v>
      </c>
      <c r="D60" s="22" t="e">
        <f>#REF!</f>
        <v>#REF!</v>
      </c>
      <c r="E60" s="21"/>
      <c r="F60" s="21"/>
      <c r="G60" s="21"/>
      <c r="H60" s="19">
        <v>1</v>
      </c>
      <c r="I60" s="19">
        <v>1</v>
      </c>
      <c r="J60" s="21"/>
      <c r="K60" s="21"/>
      <c r="L60" s="21"/>
      <c r="M60" s="21"/>
      <c r="N60" s="21"/>
      <c r="O60" s="20">
        <f t="shared" si="1"/>
        <v>4.5989999999999996E-2</v>
      </c>
    </row>
    <row r="61" spans="1:15" ht="12.75" hidden="1">
      <c r="A61" s="4">
        <f t="shared" si="2"/>
        <v>56</v>
      </c>
      <c r="B61" s="22" t="e">
        <f>#REF!</f>
        <v>#REF!</v>
      </c>
      <c r="C61" s="22" t="e">
        <f>#REF!</f>
        <v>#REF!</v>
      </c>
      <c r="D61" s="22" t="e">
        <f>#REF!</f>
        <v>#REF!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0">
        <f t="shared" si="1"/>
        <v>0</v>
      </c>
    </row>
    <row r="62" spans="1:15" ht="12.75" hidden="1">
      <c r="A62" s="4">
        <f t="shared" si="2"/>
        <v>57</v>
      </c>
      <c r="B62" s="22" t="e">
        <f>#REF!</f>
        <v>#REF!</v>
      </c>
      <c r="C62" s="22" t="e">
        <f>#REF!</f>
        <v>#REF!</v>
      </c>
      <c r="D62" s="22" t="e">
        <f>#REF!</f>
        <v>#REF!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0">
        <f t="shared" si="1"/>
        <v>0</v>
      </c>
    </row>
    <row r="63" spans="1:15" ht="12.75" hidden="1">
      <c r="A63" s="4">
        <f t="shared" si="2"/>
        <v>58</v>
      </c>
      <c r="B63" s="22" t="e">
        <f>#REF!</f>
        <v>#REF!</v>
      </c>
      <c r="C63" s="22" t="e">
        <f>#REF!</f>
        <v>#REF!</v>
      </c>
      <c r="D63" s="22" t="e">
        <f>#REF!</f>
        <v>#REF!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0">
        <f t="shared" si="1"/>
        <v>0</v>
      </c>
    </row>
    <row r="64" spans="1:15" ht="12.75" hidden="1">
      <c r="A64" s="4">
        <f t="shared" si="2"/>
        <v>59</v>
      </c>
      <c r="B64" s="22" t="e">
        <f>#REF!</f>
        <v>#REF!</v>
      </c>
      <c r="C64" s="22" t="e">
        <f>#REF!</f>
        <v>#REF!</v>
      </c>
      <c r="D64" s="22" t="e">
        <f>#REF!</f>
        <v>#REF!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0">
        <f t="shared" si="1"/>
        <v>0</v>
      </c>
    </row>
    <row r="65" spans="1:15" ht="12.75" hidden="1">
      <c r="A65" s="4">
        <f t="shared" si="2"/>
        <v>60</v>
      </c>
      <c r="B65" s="22" t="e">
        <f>#REF!</f>
        <v>#REF!</v>
      </c>
      <c r="C65" s="22" t="e">
        <f>#REF!</f>
        <v>#REF!</v>
      </c>
      <c r="D65" s="22" t="e">
        <f>#REF!</f>
        <v>#REF!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0">
        <f t="shared" si="1"/>
        <v>0</v>
      </c>
    </row>
    <row r="66" spans="1:15" ht="12.75" hidden="1">
      <c r="A66" s="4">
        <f t="shared" si="2"/>
        <v>61</v>
      </c>
      <c r="B66" s="22" t="e">
        <f>#REF!</f>
        <v>#REF!</v>
      </c>
      <c r="C66" s="22" t="e">
        <f>#REF!</f>
        <v>#REF!</v>
      </c>
      <c r="D66" s="22" t="e">
        <f>#REF!</f>
        <v>#REF!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0">
        <f t="shared" si="1"/>
        <v>0</v>
      </c>
    </row>
    <row r="67" spans="1:15" ht="12.75" hidden="1">
      <c r="A67" s="4">
        <f t="shared" si="2"/>
        <v>62</v>
      </c>
      <c r="B67" s="22" t="e">
        <f>#REF!</f>
        <v>#REF!</v>
      </c>
      <c r="C67" s="22" t="e">
        <f>#REF!</f>
        <v>#REF!</v>
      </c>
      <c r="D67" s="22" t="e">
        <f>#REF!</f>
        <v>#REF!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0">
        <f t="shared" si="1"/>
        <v>0</v>
      </c>
    </row>
    <row r="68" spans="1:15" ht="12.75" hidden="1">
      <c r="A68" s="4">
        <f t="shared" si="2"/>
        <v>63</v>
      </c>
      <c r="B68" s="22" t="e">
        <f>#REF!</f>
        <v>#REF!</v>
      </c>
      <c r="C68" s="22" t="e">
        <f>#REF!</f>
        <v>#REF!</v>
      </c>
      <c r="D68" s="22" t="e">
        <f>#REF!</f>
        <v>#REF!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0">
        <f t="shared" si="1"/>
        <v>0</v>
      </c>
    </row>
    <row r="69" spans="1:15" ht="12.75" hidden="1">
      <c r="A69" s="4">
        <f t="shared" si="2"/>
        <v>64</v>
      </c>
      <c r="B69" s="22" t="e">
        <f>#REF!</f>
        <v>#REF!</v>
      </c>
      <c r="C69" s="22" t="e">
        <f>#REF!</f>
        <v>#REF!</v>
      </c>
      <c r="D69" s="22" t="e">
        <f>#REF!</f>
        <v>#REF!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0">
        <f t="shared" si="1"/>
        <v>0</v>
      </c>
    </row>
    <row r="70" spans="1:15" ht="12.75" hidden="1">
      <c r="A70" s="4">
        <f t="shared" si="2"/>
        <v>65</v>
      </c>
      <c r="B70" s="22" t="e">
        <f>#REF!</f>
        <v>#REF!</v>
      </c>
      <c r="C70" s="22" t="e">
        <f>#REF!</f>
        <v>#REF!</v>
      </c>
      <c r="D70" s="22" t="e">
        <f>#REF!</f>
        <v>#REF!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0">
        <f t="shared" si="1"/>
        <v>0</v>
      </c>
    </row>
    <row r="71" spans="1:15" ht="12.75" hidden="1">
      <c r="A71" s="4">
        <f t="shared" si="2"/>
        <v>66</v>
      </c>
      <c r="B71" s="22" t="e">
        <f>#REF!</f>
        <v>#REF!</v>
      </c>
      <c r="C71" s="22" t="e">
        <f>#REF!</f>
        <v>#REF!</v>
      </c>
      <c r="D71" s="22" t="e">
        <f>#REF!</f>
        <v>#REF!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0">
        <f t="shared" si="1"/>
        <v>0</v>
      </c>
    </row>
    <row r="72" spans="1:15" ht="12.75" hidden="1">
      <c r="A72" s="4">
        <f t="shared" si="2"/>
        <v>67</v>
      </c>
      <c r="B72" s="22" t="e">
        <f>#REF!</f>
        <v>#REF!</v>
      </c>
      <c r="C72" s="22" t="e">
        <f>#REF!</f>
        <v>#REF!</v>
      </c>
      <c r="D72" s="22" t="e">
        <f>#REF!</f>
        <v>#REF!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0">
        <f t="shared" si="1"/>
        <v>0</v>
      </c>
    </row>
    <row r="73" spans="1:15" ht="12.75" hidden="1">
      <c r="A73" s="4">
        <f t="shared" si="2"/>
        <v>68</v>
      </c>
      <c r="B73" s="22" t="e">
        <f>#REF!</f>
        <v>#REF!</v>
      </c>
      <c r="C73" s="22" t="e">
        <f>#REF!</f>
        <v>#REF!</v>
      </c>
      <c r="D73" s="22" t="e">
        <f>#REF!</f>
        <v>#REF!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0">
        <f t="shared" si="1"/>
        <v>0</v>
      </c>
    </row>
    <row r="74" spans="1:15" ht="12.75" hidden="1">
      <c r="A74" s="4">
        <f t="shared" si="2"/>
        <v>69</v>
      </c>
      <c r="B74" s="22" t="e">
        <f>#REF!</f>
        <v>#REF!</v>
      </c>
      <c r="C74" s="22" t="e">
        <f>#REF!</f>
        <v>#REF!</v>
      </c>
      <c r="D74" s="22" t="e">
        <f>#REF!</f>
        <v>#REF!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0">
        <f t="shared" si="1"/>
        <v>0</v>
      </c>
    </row>
    <row r="75" spans="1:15" ht="12.75" hidden="1">
      <c r="A75" s="4">
        <f t="shared" si="2"/>
        <v>70</v>
      </c>
      <c r="B75" s="22" t="e">
        <f>#REF!</f>
        <v>#REF!</v>
      </c>
      <c r="C75" s="22" t="e">
        <f>#REF!</f>
        <v>#REF!</v>
      </c>
      <c r="D75" s="22" t="e">
        <f>#REF!</f>
        <v>#REF!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0">
        <f t="shared" si="1"/>
        <v>0</v>
      </c>
    </row>
    <row r="76" spans="1:15" ht="12.75" hidden="1">
      <c r="A76" s="4">
        <f t="shared" si="2"/>
        <v>71</v>
      </c>
      <c r="B76" s="22" t="e">
        <f>#REF!</f>
        <v>#REF!</v>
      </c>
      <c r="C76" s="22" t="e">
        <f>#REF!</f>
        <v>#REF!</v>
      </c>
      <c r="D76" s="22" t="e">
        <f>#REF!</f>
        <v>#REF!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0">
        <f t="shared" si="1"/>
        <v>0</v>
      </c>
    </row>
    <row r="77" spans="1:15" ht="12.75" hidden="1">
      <c r="A77" s="4">
        <f t="shared" si="2"/>
        <v>72</v>
      </c>
      <c r="B77" s="22" t="e">
        <f>#REF!</f>
        <v>#REF!</v>
      </c>
      <c r="C77" s="22" t="e">
        <f>#REF!</f>
        <v>#REF!</v>
      </c>
      <c r="D77" s="22" t="e">
        <f>#REF!</f>
        <v>#REF!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0">
        <f t="shared" si="1"/>
        <v>0</v>
      </c>
    </row>
    <row r="78" spans="1:15" ht="12.75" hidden="1">
      <c r="A78" s="4">
        <f t="shared" si="2"/>
        <v>73</v>
      </c>
      <c r="B78" s="22" t="e">
        <f>#REF!</f>
        <v>#REF!</v>
      </c>
      <c r="C78" s="22" t="e">
        <f>#REF!</f>
        <v>#REF!</v>
      </c>
      <c r="D78" s="22" t="e">
        <f>#REF!</f>
        <v>#REF!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0">
        <f t="shared" si="1"/>
        <v>0</v>
      </c>
    </row>
    <row r="79" spans="1:15" ht="12.75" hidden="1">
      <c r="A79" s="4">
        <f t="shared" si="2"/>
        <v>74</v>
      </c>
      <c r="B79" s="21"/>
      <c r="C79" s="21"/>
      <c r="D79" s="22" t="e">
        <f>#REF!</f>
        <v>#REF!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0">
        <f t="shared" si="1"/>
        <v>0</v>
      </c>
    </row>
    <row r="80" spans="1:15" ht="12.75" hidden="1">
      <c r="A80" s="4">
        <f t="shared" si="2"/>
        <v>75</v>
      </c>
      <c r="B80" s="21"/>
      <c r="C80" s="21"/>
      <c r="D80" s="22" t="e">
        <f>#REF!</f>
        <v>#REF!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0">
        <f t="shared" si="1"/>
        <v>0</v>
      </c>
    </row>
    <row r="81" spans="1:15" ht="12.75" hidden="1">
      <c r="A81" s="4">
        <f t="shared" si="2"/>
        <v>76</v>
      </c>
      <c r="B81" s="21"/>
      <c r="C81" s="21"/>
      <c r="D81" s="22" t="e">
        <f>#REF!</f>
        <v>#REF!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0">
        <f t="shared" si="1"/>
        <v>0</v>
      </c>
    </row>
    <row r="82" spans="1:15" ht="12.75" hidden="1">
      <c r="A82" s="4">
        <f t="shared" si="2"/>
        <v>77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0">
        <f t="shared" si="1"/>
        <v>0</v>
      </c>
    </row>
    <row r="83" spans="1:15" ht="12.75" hidden="1">
      <c r="A83" s="4">
        <f t="shared" si="2"/>
        <v>78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0">
        <f t="shared" si="1"/>
        <v>0</v>
      </c>
    </row>
    <row r="84" spans="1:15" ht="12.75" hidden="1">
      <c r="A84" s="4">
        <f t="shared" si="2"/>
        <v>79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0">
        <f t="shared" si="1"/>
        <v>0</v>
      </c>
    </row>
    <row r="85" spans="1:15" ht="12.75" hidden="1">
      <c r="A85" s="4">
        <f t="shared" si="2"/>
        <v>80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0">
        <f t="shared" si="1"/>
        <v>0</v>
      </c>
    </row>
    <row r="86" spans="1:15" ht="12.75" hidden="1">
      <c r="A86" s="4">
        <f t="shared" si="2"/>
        <v>81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0">
        <f t="shared" si="1"/>
        <v>0</v>
      </c>
    </row>
    <row r="87" spans="1:15" ht="12.75" hidden="1">
      <c r="A87" s="4">
        <f t="shared" si="2"/>
        <v>82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0">
        <f t="shared" si="1"/>
        <v>0</v>
      </c>
    </row>
    <row r="88" spans="1:15" ht="12.75" hidden="1">
      <c r="A88" s="4">
        <f t="shared" si="2"/>
        <v>83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0">
        <f t="shared" si="1"/>
        <v>0</v>
      </c>
    </row>
    <row r="89" spans="1:15" ht="12.75" hidden="1">
      <c r="A89" s="4">
        <f t="shared" si="2"/>
        <v>84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0">
        <f t="shared" si="1"/>
        <v>0</v>
      </c>
    </row>
    <row r="90" spans="1:15" ht="12.75" hidden="1">
      <c r="A90" s="4">
        <f t="shared" si="2"/>
        <v>85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0">
        <f t="shared" si="1"/>
        <v>0</v>
      </c>
    </row>
    <row r="91" spans="1:15" ht="12.75" hidden="1"/>
    <row r="92" spans="1:15" ht="12.75" hidden="1"/>
    <row r="93" spans="1:15" ht="12.75" hidden="1"/>
    <row r="94" spans="1:15" ht="12.75" hidden="1"/>
    <row r="95" spans="1:15" ht="12.75" hidden="1"/>
    <row r="96" spans="1:15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</sheetData>
  <autoFilter ref="A5:Y90">
    <filterColumn colId="1">
      <filters>
        <filter val="#REF!"/>
        <filter val="Прямые выплаты"/>
      </filters>
    </filterColumn>
  </autoFilter>
  <customSheetViews>
    <customSheetView guid="{8870AF18-7B91-48E9-BFD5-C1CEBD93DF1F}" filter="1" showAutoFilter="1">
      <pageMargins left="0.7" right="0.7" top="0.75" bottom="0.75" header="0.3" footer="0.3"/>
      <autoFilter ref="A5:O58"/>
    </customSheetView>
  </customSheetViews>
  <mergeCells count="5">
    <mergeCell ref="A1:D2"/>
    <mergeCell ref="E1:N1"/>
    <mergeCell ref="O1:O4"/>
    <mergeCell ref="A3:D3"/>
    <mergeCell ref="A4:D4"/>
  </mergeCells>
  <conditionalFormatting sqref="E5:N90">
    <cfRule type="cellIs" dxfId="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.75" customHeight="1"/>
  <cols>
    <col min="1" max="1" width="6.28515625" customWidth="1"/>
    <col min="2" max="2" width="53.7109375" customWidth="1"/>
    <col min="3" max="3" width="25.28515625" customWidth="1"/>
    <col min="4" max="4" width="24" customWidth="1"/>
    <col min="5" max="5" width="26" customWidth="1"/>
    <col min="6" max="6" width="26.42578125" customWidth="1"/>
    <col min="7" max="8" width="16.140625" customWidth="1"/>
  </cols>
  <sheetData>
    <row r="1" spans="1:25" ht="31.5" customHeight="1">
      <c r="A1" s="42" t="s">
        <v>38</v>
      </c>
      <c r="B1" s="42" t="s">
        <v>129</v>
      </c>
      <c r="C1" s="43" t="s">
        <v>130</v>
      </c>
      <c r="D1" s="43" t="s">
        <v>131</v>
      </c>
      <c r="E1" s="44" t="s">
        <v>132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.75">
      <c r="A2" s="46">
        <v>1</v>
      </c>
      <c r="B2" s="47" t="s">
        <v>40</v>
      </c>
      <c r="C2" s="48">
        <v>3</v>
      </c>
      <c r="D2" s="49">
        <v>4.7</v>
      </c>
      <c r="E2" s="50">
        <f>IF(IF(C2&gt;0,D2,0)&gt;$D$84,1,0)</f>
        <v>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>
      <c r="A3" s="46">
        <v>2</v>
      </c>
      <c r="B3" s="47" t="s">
        <v>41</v>
      </c>
      <c r="C3" s="51">
        <v>4</v>
      </c>
      <c r="D3" s="52">
        <v>3.3</v>
      </c>
      <c r="E3" s="50">
        <f t="shared" ref="E3:E33" si="0">IF(IF(C3&gt;0,D3,"Нет оценки")&gt;$D$84,1,0)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2.75">
      <c r="A4" s="46">
        <v>3</v>
      </c>
      <c r="B4" s="47" t="s">
        <v>69</v>
      </c>
      <c r="C4" s="51">
        <v>4</v>
      </c>
      <c r="D4" s="53">
        <v>4</v>
      </c>
      <c r="E4" s="50">
        <f t="shared" si="0"/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2.75">
      <c r="A5" s="46">
        <v>4</v>
      </c>
      <c r="B5" s="47" t="s">
        <v>133</v>
      </c>
      <c r="C5" s="48">
        <v>3</v>
      </c>
      <c r="D5" s="54">
        <v>2.7</v>
      </c>
      <c r="E5" s="50">
        <f t="shared" si="0"/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5.5">
      <c r="A6" s="46">
        <v>5</v>
      </c>
      <c r="B6" s="47" t="s">
        <v>44</v>
      </c>
      <c r="C6" s="55">
        <v>5</v>
      </c>
      <c r="D6" s="53">
        <v>4</v>
      </c>
      <c r="E6" s="50">
        <f t="shared" si="0"/>
        <v>1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2.75">
      <c r="A7" s="46">
        <v>6</v>
      </c>
      <c r="B7" s="47" t="s">
        <v>43</v>
      </c>
      <c r="C7" s="48">
        <v>3</v>
      </c>
      <c r="D7" s="56">
        <v>2.2999999999999998</v>
      </c>
      <c r="E7" s="50">
        <f t="shared" si="0"/>
        <v>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2.75">
      <c r="A8" s="46">
        <v>7</v>
      </c>
      <c r="B8" s="10" t="s">
        <v>42</v>
      </c>
      <c r="C8" s="48">
        <v>3</v>
      </c>
      <c r="D8" s="53">
        <v>4</v>
      </c>
      <c r="E8" s="50">
        <f t="shared" si="0"/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25.5">
      <c r="A9" s="46">
        <v>8</v>
      </c>
      <c r="B9" s="47" t="s">
        <v>39</v>
      </c>
      <c r="C9" s="48">
        <v>3</v>
      </c>
      <c r="D9" s="57">
        <v>4.3</v>
      </c>
      <c r="E9" s="50">
        <f t="shared" si="0"/>
        <v>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2.75">
      <c r="A10" s="46">
        <v>9</v>
      </c>
      <c r="B10" s="47" t="s">
        <v>45</v>
      </c>
      <c r="C10" s="58">
        <v>2</v>
      </c>
      <c r="D10" s="59">
        <v>4.5</v>
      </c>
      <c r="E10" s="50">
        <f t="shared" si="0"/>
        <v>1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25.5">
      <c r="A11" s="46">
        <v>10</v>
      </c>
      <c r="B11" s="47" t="s">
        <v>46</v>
      </c>
      <c r="C11" s="48">
        <v>3</v>
      </c>
      <c r="D11" s="60">
        <v>5</v>
      </c>
      <c r="E11" s="50">
        <f t="shared" si="0"/>
        <v>1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2.75">
      <c r="A12" s="46">
        <v>11</v>
      </c>
      <c r="B12" s="47" t="s">
        <v>50</v>
      </c>
      <c r="C12" s="48">
        <v>3</v>
      </c>
      <c r="D12" s="57">
        <v>4.3</v>
      </c>
      <c r="E12" s="50">
        <f t="shared" si="0"/>
        <v>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2.75">
      <c r="A13" s="46">
        <v>12</v>
      </c>
      <c r="B13" s="47" t="s">
        <v>59</v>
      </c>
      <c r="C13" s="55">
        <v>5</v>
      </c>
      <c r="D13" s="61">
        <v>3.6</v>
      </c>
      <c r="E13" s="50">
        <f t="shared" si="0"/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25.5">
      <c r="A14" s="46">
        <v>13</v>
      </c>
      <c r="B14" s="47" t="s">
        <v>51</v>
      </c>
      <c r="C14" s="51">
        <v>4</v>
      </c>
      <c r="D14" s="59">
        <v>4.5</v>
      </c>
      <c r="E14" s="50">
        <f t="shared" si="0"/>
        <v>1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46">
        <v>14</v>
      </c>
      <c r="B15" s="47" t="s">
        <v>48</v>
      </c>
      <c r="C15" s="48">
        <v>3</v>
      </c>
      <c r="D15" s="53">
        <v>4</v>
      </c>
      <c r="E15" s="50">
        <f t="shared" si="0"/>
        <v>1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51">
      <c r="A16" s="46">
        <v>15</v>
      </c>
      <c r="B16" s="17" t="s">
        <v>49</v>
      </c>
      <c r="C16" s="55">
        <v>5</v>
      </c>
      <c r="D16" s="61">
        <v>3.6</v>
      </c>
      <c r="E16" s="50">
        <f t="shared" si="0"/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2.75">
      <c r="A17" s="46">
        <v>16</v>
      </c>
      <c r="B17" s="47" t="s">
        <v>47</v>
      </c>
      <c r="C17" s="55">
        <v>5</v>
      </c>
      <c r="D17" s="62">
        <v>4.4000000000000004</v>
      </c>
      <c r="E17" s="50">
        <f t="shared" si="0"/>
        <v>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25.5">
      <c r="A18" s="46">
        <v>17</v>
      </c>
      <c r="B18" s="47" t="s">
        <v>53</v>
      </c>
      <c r="C18" s="48">
        <v>3</v>
      </c>
      <c r="D18" s="53">
        <v>4</v>
      </c>
      <c r="E18" s="50">
        <f t="shared" si="0"/>
        <v>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12.75">
      <c r="A19" s="46">
        <v>18</v>
      </c>
      <c r="B19" s="47" t="s">
        <v>55</v>
      </c>
      <c r="C19" s="55">
        <v>6</v>
      </c>
      <c r="D19" s="63">
        <v>3.2</v>
      </c>
      <c r="E19" s="50">
        <f t="shared" si="0"/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25.5">
      <c r="A20" s="46">
        <v>19</v>
      </c>
      <c r="B20" s="47" t="s">
        <v>56</v>
      </c>
      <c r="C20" s="64">
        <v>1</v>
      </c>
      <c r="D20" s="60">
        <v>5</v>
      </c>
      <c r="E20" s="50">
        <f t="shared" si="0"/>
        <v>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2.75">
      <c r="A21" s="46">
        <v>20</v>
      </c>
      <c r="B21" s="47" t="s">
        <v>60</v>
      </c>
      <c r="C21" s="51">
        <v>4</v>
      </c>
      <c r="D21" s="65">
        <v>4.3</v>
      </c>
      <c r="E21" s="50">
        <f t="shared" si="0"/>
        <v>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2.75">
      <c r="A22" s="46">
        <v>21</v>
      </c>
      <c r="B22" s="47" t="s">
        <v>62</v>
      </c>
      <c r="C22" s="55">
        <v>6</v>
      </c>
      <c r="D22" s="66">
        <v>4.2</v>
      </c>
      <c r="E22" s="50">
        <f t="shared" si="0"/>
        <v>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25.5">
      <c r="A23" s="46">
        <v>22</v>
      </c>
      <c r="B23" s="47" t="s">
        <v>63</v>
      </c>
      <c r="C23" s="55">
        <v>6</v>
      </c>
      <c r="D23" s="67">
        <v>3.7</v>
      </c>
      <c r="E23" s="50">
        <f t="shared" si="0"/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2.75">
      <c r="A24" s="46">
        <v>23</v>
      </c>
      <c r="B24" s="47" t="s">
        <v>65</v>
      </c>
      <c r="C24" s="58">
        <v>2</v>
      </c>
      <c r="D24" s="53">
        <v>4</v>
      </c>
      <c r="E24" s="50">
        <f t="shared" si="0"/>
        <v>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12.75">
      <c r="A25" s="46">
        <v>24</v>
      </c>
      <c r="B25" s="47" t="s">
        <v>66</v>
      </c>
      <c r="C25" s="55">
        <v>5</v>
      </c>
      <c r="D25" s="68">
        <v>3.2</v>
      </c>
      <c r="E25" s="50">
        <f t="shared" si="0"/>
        <v>0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2.75">
      <c r="A26" s="46">
        <v>25</v>
      </c>
      <c r="B26" s="47" t="s">
        <v>64</v>
      </c>
      <c r="C26" s="69">
        <v>0</v>
      </c>
      <c r="D26" s="70">
        <v>0</v>
      </c>
      <c r="E26" s="50">
        <f t="shared" si="0"/>
        <v>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2.75">
      <c r="A27" s="46">
        <v>26</v>
      </c>
      <c r="B27" s="47" t="s">
        <v>70</v>
      </c>
      <c r="C27" s="55">
        <v>7</v>
      </c>
      <c r="D27" s="71">
        <v>3.4</v>
      </c>
      <c r="E27" s="50">
        <f t="shared" si="0"/>
        <v>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25.5">
      <c r="A28" s="46">
        <v>27</v>
      </c>
      <c r="B28" s="47" t="s">
        <v>71</v>
      </c>
      <c r="C28" s="58">
        <v>2</v>
      </c>
      <c r="D28" s="72">
        <v>1</v>
      </c>
      <c r="E28" s="50">
        <f t="shared" si="0"/>
        <v>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25.5">
      <c r="A29" s="46">
        <v>28</v>
      </c>
      <c r="B29" s="17" t="s">
        <v>134</v>
      </c>
      <c r="C29" s="55">
        <v>6</v>
      </c>
      <c r="D29" s="57">
        <v>4.3</v>
      </c>
      <c r="E29" s="50">
        <f t="shared" si="0"/>
        <v>1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2.75">
      <c r="A30" s="46">
        <v>29</v>
      </c>
      <c r="B30" s="47" t="s">
        <v>79</v>
      </c>
      <c r="C30" s="55">
        <v>6</v>
      </c>
      <c r="D30" s="59">
        <v>4.5</v>
      </c>
      <c r="E30" s="50">
        <f t="shared" si="0"/>
        <v>1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2.75">
      <c r="A31" s="46">
        <v>30</v>
      </c>
      <c r="B31" s="73" t="s">
        <v>135</v>
      </c>
      <c r="C31" s="55">
        <v>5</v>
      </c>
      <c r="D31" s="68">
        <v>3.2</v>
      </c>
      <c r="E31" s="50">
        <f t="shared" si="0"/>
        <v>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25.5">
      <c r="A32" s="46">
        <v>31</v>
      </c>
      <c r="B32" s="47" t="s">
        <v>136</v>
      </c>
      <c r="C32" s="55">
        <v>6</v>
      </c>
      <c r="D32" s="59">
        <v>4.5</v>
      </c>
      <c r="E32" s="50">
        <f t="shared" si="0"/>
        <v>1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25.5">
      <c r="A33" s="46">
        <v>32</v>
      </c>
      <c r="B33" s="47" t="s">
        <v>137</v>
      </c>
      <c r="C33" s="55">
        <v>6</v>
      </c>
      <c r="D33" s="57">
        <v>4.3</v>
      </c>
      <c r="E33" s="50">
        <f t="shared" si="0"/>
        <v>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25.5">
      <c r="A34" s="46">
        <v>33</v>
      </c>
      <c r="B34" s="47" t="s">
        <v>138</v>
      </c>
      <c r="C34" s="69">
        <v>0</v>
      </c>
      <c r="D34" s="70">
        <v>0</v>
      </c>
      <c r="E34" s="50">
        <f>IF(IF(C34&gt;0,D34,0)&gt;$D$84,1,0)</f>
        <v>0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25.5">
      <c r="A35" s="46">
        <v>34</v>
      </c>
      <c r="B35" s="47" t="s">
        <v>139</v>
      </c>
      <c r="C35" s="58">
        <v>2</v>
      </c>
      <c r="D35" s="74">
        <v>2</v>
      </c>
      <c r="E35" s="50">
        <f t="shared" ref="E35:E83" si="1">IF(IF(C35&gt;0,D35,"Нет оценки")&gt;$D$84,1,0)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2.75">
      <c r="A36" s="46">
        <v>35</v>
      </c>
      <c r="B36" s="47" t="s">
        <v>75</v>
      </c>
      <c r="C36" s="55">
        <v>6</v>
      </c>
      <c r="D36" s="75">
        <v>4.8</v>
      </c>
      <c r="E36" s="50">
        <f t="shared" si="1"/>
        <v>1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2.75">
      <c r="A37" s="46">
        <v>36</v>
      </c>
      <c r="B37" s="47" t="s">
        <v>77</v>
      </c>
      <c r="C37" s="51">
        <v>4</v>
      </c>
      <c r="D37" s="59">
        <v>4.5</v>
      </c>
      <c r="E37" s="50">
        <f t="shared" si="1"/>
        <v>1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25.5">
      <c r="A38" s="46">
        <v>37</v>
      </c>
      <c r="B38" s="47" t="s">
        <v>140</v>
      </c>
      <c r="C38" s="55">
        <v>5</v>
      </c>
      <c r="D38" s="53">
        <v>4</v>
      </c>
      <c r="E38" s="50">
        <f t="shared" si="1"/>
        <v>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25.5">
      <c r="A39" s="46">
        <v>38</v>
      </c>
      <c r="B39" s="47" t="s">
        <v>141</v>
      </c>
      <c r="C39" s="55">
        <v>6</v>
      </c>
      <c r="D39" s="66">
        <v>4.2</v>
      </c>
      <c r="E39" s="50">
        <f t="shared" si="1"/>
        <v>1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2.75">
      <c r="A40" s="46">
        <v>39</v>
      </c>
      <c r="B40" s="47" t="s">
        <v>74</v>
      </c>
      <c r="C40" s="55">
        <v>5</v>
      </c>
      <c r="D40" s="76">
        <v>4.8</v>
      </c>
      <c r="E40" s="50">
        <f t="shared" si="1"/>
        <v>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2.75">
      <c r="A41" s="46">
        <v>40</v>
      </c>
      <c r="B41" s="47" t="s">
        <v>142</v>
      </c>
      <c r="C41" s="51">
        <v>4</v>
      </c>
      <c r="D41" s="77">
        <v>3</v>
      </c>
      <c r="E41" s="50">
        <f t="shared" si="1"/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25.5">
      <c r="A42" s="46">
        <v>41</v>
      </c>
      <c r="B42" s="47" t="s">
        <v>143</v>
      </c>
      <c r="C42" s="48">
        <v>3</v>
      </c>
      <c r="D42" s="78">
        <v>3.3</v>
      </c>
      <c r="E42" s="50">
        <f t="shared" si="1"/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2.75">
      <c r="A43" s="46">
        <v>42</v>
      </c>
      <c r="B43" s="47" t="s">
        <v>80</v>
      </c>
      <c r="C43" s="55">
        <v>5</v>
      </c>
      <c r="D43" s="79">
        <v>4.2</v>
      </c>
      <c r="E43" s="50">
        <f t="shared" si="1"/>
        <v>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38.25">
      <c r="A44" s="46">
        <v>43</v>
      </c>
      <c r="B44" s="47" t="s">
        <v>81</v>
      </c>
      <c r="C44" s="51">
        <v>4</v>
      </c>
      <c r="D44" s="53">
        <v>4</v>
      </c>
      <c r="E44" s="50">
        <f t="shared" si="1"/>
        <v>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25.5">
      <c r="A45" s="46">
        <v>44</v>
      </c>
      <c r="B45" s="47" t="s">
        <v>144</v>
      </c>
      <c r="C45" s="64">
        <v>1</v>
      </c>
      <c r="D45" s="60">
        <v>5</v>
      </c>
      <c r="E45" s="50">
        <f t="shared" si="1"/>
        <v>1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25.5">
      <c r="A46" s="46">
        <v>45</v>
      </c>
      <c r="B46" s="47" t="s">
        <v>76</v>
      </c>
      <c r="C46" s="64">
        <v>1</v>
      </c>
      <c r="D46" s="77">
        <v>3</v>
      </c>
      <c r="E46" s="50">
        <f t="shared" si="1"/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25.5">
      <c r="A47" s="46">
        <v>46</v>
      </c>
      <c r="B47" s="17" t="s">
        <v>145</v>
      </c>
      <c r="C47" s="64">
        <v>1</v>
      </c>
      <c r="D47" s="60">
        <v>5</v>
      </c>
      <c r="E47" s="50">
        <f t="shared" si="1"/>
        <v>1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25.5">
      <c r="A48" s="46">
        <v>47</v>
      </c>
      <c r="B48" s="47" t="s">
        <v>78</v>
      </c>
      <c r="C48" s="64">
        <v>1</v>
      </c>
      <c r="D48" s="74">
        <v>2</v>
      </c>
      <c r="E48" s="50">
        <f t="shared" si="1"/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63.75">
      <c r="A49" s="46">
        <v>48</v>
      </c>
      <c r="B49" s="47" t="s">
        <v>87</v>
      </c>
      <c r="C49" s="58">
        <v>2</v>
      </c>
      <c r="D49" s="59">
        <v>4.5</v>
      </c>
      <c r="E49" s="50">
        <f t="shared" si="1"/>
        <v>1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2.75">
      <c r="A50" s="46">
        <v>49</v>
      </c>
      <c r="B50" s="47" t="s">
        <v>88</v>
      </c>
      <c r="C50" s="48">
        <v>3</v>
      </c>
      <c r="D50" s="67">
        <v>3.7</v>
      </c>
      <c r="E50" s="50">
        <f t="shared" si="1"/>
        <v>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2.75">
      <c r="A51" s="46">
        <v>50</v>
      </c>
      <c r="B51" s="47" t="s">
        <v>82</v>
      </c>
      <c r="C51" s="55">
        <v>6</v>
      </c>
      <c r="D51" s="66">
        <v>4.2</v>
      </c>
      <c r="E51" s="50">
        <f t="shared" si="1"/>
        <v>1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2.75">
      <c r="A52" s="46">
        <v>51</v>
      </c>
      <c r="B52" s="47" t="s">
        <v>83</v>
      </c>
      <c r="C52" s="51">
        <v>4</v>
      </c>
      <c r="D52" s="65">
        <v>4.3</v>
      </c>
      <c r="E52" s="50">
        <f t="shared" si="1"/>
        <v>1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2.75">
      <c r="A53" s="46">
        <v>52</v>
      </c>
      <c r="B53" s="47" t="s">
        <v>85</v>
      </c>
      <c r="C53" s="58">
        <v>2</v>
      </c>
      <c r="D53" s="77">
        <v>3</v>
      </c>
      <c r="E53" s="50">
        <f t="shared" si="1"/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2.75">
      <c r="A54" s="46">
        <v>53</v>
      </c>
      <c r="B54" s="47" t="s">
        <v>86</v>
      </c>
      <c r="C54" s="64">
        <v>1</v>
      </c>
      <c r="D54" s="53">
        <v>4</v>
      </c>
      <c r="E54" s="50">
        <f t="shared" si="1"/>
        <v>1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2.75">
      <c r="A55" s="46">
        <v>54</v>
      </c>
      <c r="B55" s="47" t="s">
        <v>89</v>
      </c>
      <c r="C55" s="55">
        <v>5</v>
      </c>
      <c r="D55" s="62">
        <v>4.4000000000000004</v>
      </c>
      <c r="E55" s="50">
        <f t="shared" si="1"/>
        <v>1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2.75">
      <c r="A56" s="46">
        <v>55</v>
      </c>
      <c r="B56" s="47" t="s">
        <v>90</v>
      </c>
      <c r="C56" s="64">
        <v>1</v>
      </c>
      <c r="D56" s="72">
        <v>1</v>
      </c>
      <c r="E56" s="50">
        <f t="shared" si="1"/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25.5">
      <c r="A57" s="46">
        <v>56</v>
      </c>
      <c r="B57" s="47" t="s">
        <v>91</v>
      </c>
      <c r="C57" s="51">
        <v>4</v>
      </c>
      <c r="D57" s="53">
        <v>4</v>
      </c>
      <c r="E57" s="50">
        <f t="shared" si="1"/>
        <v>1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38.25">
      <c r="A58" s="46">
        <v>57</v>
      </c>
      <c r="B58" s="47" t="s">
        <v>92</v>
      </c>
      <c r="C58" s="64">
        <v>1</v>
      </c>
      <c r="D58" s="53">
        <v>4</v>
      </c>
      <c r="E58" s="50">
        <f t="shared" si="1"/>
        <v>1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2.75">
      <c r="A59" s="46">
        <v>58</v>
      </c>
      <c r="B59" s="47" t="s">
        <v>93</v>
      </c>
      <c r="C59" s="51">
        <v>4</v>
      </c>
      <c r="D59" s="80">
        <v>2.5</v>
      </c>
      <c r="E59" s="50">
        <f t="shared" si="1"/>
        <v>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2.75">
      <c r="A60" s="46">
        <v>59</v>
      </c>
      <c r="B60" s="47" t="s">
        <v>68</v>
      </c>
      <c r="C60" s="48">
        <v>3</v>
      </c>
      <c r="D60" s="57">
        <v>4.3</v>
      </c>
      <c r="E60" s="50">
        <f t="shared" si="1"/>
        <v>1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2.75">
      <c r="A61" s="46">
        <v>60</v>
      </c>
      <c r="B61" s="47" t="s">
        <v>67</v>
      </c>
      <c r="C61" s="48">
        <v>3</v>
      </c>
      <c r="D61" s="57">
        <v>4.3</v>
      </c>
      <c r="E61" s="50">
        <f t="shared" si="1"/>
        <v>1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38.25">
      <c r="A62" s="46">
        <v>61</v>
      </c>
      <c r="B62" s="9" t="s">
        <v>97</v>
      </c>
      <c r="C62" s="58">
        <v>2</v>
      </c>
      <c r="D62" s="59">
        <v>4.5</v>
      </c>
      <c r="E62" s="50">
        <f t="shared" si="1"/>
        <v>1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38.25">
      <c r="A63" s="46">
        <v>62</v>
      </c>
      <c r="B63" s="47" t="s">
        <v>95</v>
      </c>
      <c r="C63" s="51">
        <v>4</v>
      </c>
      <c r="D63" s="81">
        <v>3.5</v>
      </c>
      <c r="E63" s="50">
        <f t="shared" si="1"/>
        <v>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2.75">
      <c r="A64" s="46">
        <v>63</v>
      </c>
      <c r="B64" s="47" t="s">
        <v>96</v>
      </c>
      <c r="C64" s="48">
        <v>3</v>
      </c>
      <c r="D64" s="67">
        <v>3.7</v>
      </c>
      <c r="E64" s="50">
        <f t="shared" si="1"/>
        <v>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25.5">
      <c r="A65" s="46">
        <v>64</v>
      </c>
      <c r="B65" s="47" t="s">
        <v>94</v>
      </c>
      <c r="C65" s="69">
        <v>0</v>
      </c>
      <c r="D65" s="70">
        <v>0</v>
      </c>
      <c r="E65" s="50">
        <f t="shared" si="1"/>
        <v>1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25.5">
      <c r="A66" s="46">
        <v>65</v>
      </c>
      <c r="B66" s="47" t="s">
        <v>98</v>
      </c>
      <c r="C66" s="55">
        <v>6</v>
      </c>
      <c r="D66" s="53">
        <v>4</v>
      </c>
      <c r="E66" s="50">
        <f t="shared" si="1"/>
        <v>1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25.5">
      <c r="A67" s="46">
        <v>66</v>
      </c>
      <c r="B67" s="47" t="s">
        <v>99</v>
      </c>
      <c r="C67" s="64">
        <v>1</v>
      </c>
      <c r="D67" s="74">
        <v>2</v>
      </c>
      <c r="E67" s="50">
        <f t="shared" si="1"/>
        <v>0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38.25">
      <c r="A68" s="46">
        <v>67</v>
      </c>
      <c r="B68" s="47" t="s">
        <v>146</v>
      </c>
      <c r="C68" s="64">
        <v>1</v>
      </c>
      <c r="D68" s="60">
        <v>5</v>
      </c>
      <c r="E68" s="50">
        <f t="shared" si="1"/>
        <v>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12.75">
      <c r="A69" s="46">
        <v>68</v>
      </c>
      <c r="B69" s="47" t="s">
        <v>100</v>
      </c>
      <c r="C69" s="51">
        <v>4</v>
      </c>
      <c r="D69" s="53">
        <v>4</v>
      </c>
      <c r="E69" s="50">
        <f t="shared" si="1"/>
        <v>1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2.75">
      <c r="A70" s="46">
        <v>69</v>
      </c>
      <c r="B70" s="47" t="s">
        <v>101</v>
      </c>
      <c r="C70" s="48">
        <v>3</v>
      </c>
      <c r="D70" s="57">
        <v>4.3</v>
      </c>
      <c r="E70" s="50">
        <f t="shared" si="1"/>
        <v>1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12.75">
      <c r="A71" s="46">
        <v>70</v>
      </c>
      <c r="B71" s="47" t="s">
        <v>102</v>
      </c>
      <c r="C71" s="48">
        <v>3</v>
      </c>
      <c r="D71" s="57">
        <v>4.3</v>
      </c>
      <c r="E71" s="50">
        <f t="shared" si="1"/>
        <v>1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25.5">
      <c r="A72" s="46">
        <v>71</v>
      </c>
      <c r="B72" s="10" t="s">
        <v>103</v>
      </c>
      <c r="C72" s="51">
        <v>4</v>
      </c>
      <c r="D72" s="59">
        <v>4.5</v>
      </c>
      <c r="E72" s="50">
        <f t="shared" si="1"/>
        <v>1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25.5">
      <c r="A73" s="46">
        <v>72</v>
      </c>
      <c r="B73" s="47" t="s">
        <v>104</v>
      </c>
      <c r="C73" s="48">
        <v>3</v>
      </c>
      <c r="D73" s="49">
        <v>4.7</v>
      </c>
      <c r="E73" s="50">
        <f t="shared" si="1"/>
        <v>1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2.75">
      <c r="A74" s="46">
        <v>73</v>
      </c>
      <c r="B74" s="47" t="s">
        <v>105</v>
      </c>
      <c r="C74" s="55">
        <v>5</v>
      </c>
      <c r="D74" s="61">
        <v>3.6</v>
      </c>
      <c r="E74" s="50">
        <f t="shared" si="1"/>
        <v>0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2.75">
      <c r="A75" s="46">
        <v>74</v>
      </c>
      <c r="B75" s="47" t="s">
        <v>107</v>
      </c>
      <c r="C75" s="51">
        <v>4</v>
      </c>
      <c r="D75" s="82">
        <v>3.8</v>
      </c>
      <c r="E75" s="50">
        <f t="shared" si="1"/>
        <v>1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12.75">
      <c r="A76" s="46">
        <v>75</v>
      </c>
      <c r="B76" s="47" t="s">
        <v>119</v>
      </c>
      <c r="C76" s="48">
        <v>3</v>
      </c>
      <c r="D76" s="60">
        <v>5</v>
      </c>
      <c r="E76" s="50">
        <f t="shared" si="1"/>
        <v>1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25.5">
      <c r="A77" s="46">
        <v>76</v>
      </c>
      <c r="B77" s="47" t="s">
        <v>121</v>
      </c>
      <c r="C77" s="48">
        <v>3</v>
      </c>
      <c r="D77" s="57">
        <v>4.3</v>
      </c>
      <c r="E77" s="50">
        <f t="shared" si="1"/>
        <v>1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ht="25.5">
      <c r="A78" s="46">
        <v>77</v>
      </c>
      <c r="B78" s="47" t="s">
        <v>124</v>
      </c>
      <c r="C78" s="55">
        <v>5</v>
      </c>
      <c r="D78" s="62">
        <v>4.4000000000000004</v>
      </c>
      <c r="E78" s="50">
        <f t="shared" si="1"/>
        <v>1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ht="38.25">
      <c r="A79" s="46">
        <v>78</v>
      </c>
      <c r="B79" s="10" t="s">
        <v>125</v>
      </c>
      <c r="C79" s="48">
        <v>3</v>
      </c>
      <c r="D79" s="49">
        <v>4.7</v>
      </c>
      <c r="E79" s="50">
        <f t="shared" si="1"/>
        <v>1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25.5">
      <c r="A80" s="46">
        <v>79</v>
      </c>
      <c r="B80" s="10" t="s">
        <v>126</v>
      </c>
      <c r="C80" s="55">
        <v>6</v>
      </c>
      <c r="D80" s="60">
        <v>5</v>
      </c>
      <c r="E80" s="50">
        <f t="shared" si="1"/>
        <v>1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12.75">
      <c r="A81" s="46">
        <v>80</v>
      </c>
      <c r="B81" s="47" t="s">
        <v>147</v>
      </c>
      <c r="C81" s="51">
        <v>4</v>
      </c>
      <c r="D81" s="60">
        <v>5</v>
      </c>
      <c r="E81" s="50">
        <f t="shared" si="1"/>
        <v>1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51">
      <c r="A82" s="46">
        <v>81</v>
      </c>
      <c r="B82" s="10" t="s">
        <v>127</v>
      </c>
      <c r="C82" s="55">
        <v>5</v>
      </c>
      <c r="D82" s="79">
        <v>4.2</v>
      </c>
      <c r="E82" s="50">
        <f t="shared" si="1"/>
        <v>1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ht="12.75">
      <c r="A83" s="46">
        <v>82</v>
      </c>
      <c r="B83" s="47" t="s">
        <v>128</v>
      </c>
      <c r="C83" s="55">
        <v>9</v>
      </c>
      <c r="D83" s="57">
        <v>4.3</v>
      </c>
      <c r="E83" s="50">
        <f t="shared" si="1"/>
        <v>1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12.75">
      <c r="A84" s="190" t="s">
        <v>148</v>
      </c>
      <c r="B84" s="191"/>
      <c r="C84" s="45">
        <f t="shared" ref="C84:D84" si="2">AVERAGE(C2:C83)</f>
        <v>3.6219512195121952</v>
      </c>
      <c r="D84" s="45">
        <f t="shared" si="2"/>
        <v>3.7902439024390246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1:2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1:2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1:2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1:2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1:2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1:2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1:2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1:2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1:2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1:2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1:2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1:2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1:2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1:2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1:2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1:2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1:2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1:2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1:2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1:2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1:2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2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1:2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1:2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1:2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1:2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1:2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1:25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1:25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1:25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1:25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1:25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1:25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1:25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1:25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1:25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1:25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1:25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1:25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1:25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1:25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1:25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1:25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1:25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1:25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48" spans="1:25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</row>
    <row r="249" spans="1:2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</row>
    <row r="250" spans="1:25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</row>
    <row r="251" spans="1:2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</row>
    <row r="252" spans="1:2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1:25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</row>
    <row r="254" spans="1:25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</row>
    <row r="255" spans="1:25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</row>
    <row r="256" spans="1:25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</row>
    <row r="257" spans="1:25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</row>
    <row r="258" spans="1:25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</row>
    <row r="259" spans="1:25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</row>
    <row r="260" spans="1:25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1:25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</row>
    <row r="262" spans="1:25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</row>
    <row r="263" spans="1:25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1:25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</row>
    <row r="265" spans="1:25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</row>
    <row r="266" spans="1:25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</row>
    <row r="267" spans="1:25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</row>
    <row r="268" spans="1:25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</row>
    <row r="269" spans="1:25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</row>
    <row r="270" spans="1:25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</row>
    <row r="271" spans="1:25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</row>
    <row r="272" spans="1:25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</row>
    <row r="273" spans="1:25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</row>
    <row r="274" spans="1:25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</row>
    <row r="275" spans="1:25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</row>
    <row r="276" spans="1:25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</row>
    <row r="277" spans="1:25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</row>
    <row r="278" spans="1:25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1:25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</row>
    <row r="280" spans="1:25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</row>
    <row r="281" spans="1:25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</row>
    <row r="282" spans="1:25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spans="1:25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</row>
    <row r="284" spans="1:25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</row>
    <row r="285" spans="1:25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1:25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</row>
    <row r="287" spans="1:25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</row>
    <row r="288" spans="1:25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</row>
    <row r="289" spans="1:25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</row>
    <row r="290" spans="1:25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</row>
    <row r="291" spans="1:25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1:25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1:25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1:25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</row>
    <row r="295" spans="1:25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1:25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1:25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</row>
    <row r="298" spans="1:25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</row>
    <row r="299" spans="1:25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</row>
    <row r="301" spans="1:25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1:25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</row>
    <row r="303" spans="1:25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</row>
    <row r="304" spans="1:25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1:25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</row>
    <row r="306" spans="1:25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</row>
    <row r="308" spans="1:25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</row>
    <row r="309" spans="1:25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</row>
    <row r="310" spans="1:25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</row>
    <row r="311" spans="1:25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</row>
    <row r="312" spans="1:25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1:25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1:25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</row>
    <row r="315" spans="1:25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</row>
    <row r="316" spans="1:25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1:25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</row>
    <row r="318" spans="1:25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1:25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</row>
    <row r="320" spans="1:25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</row>
    <row r="321" spans="1:25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spans="1:25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</row>
    <row r="323" spans="1:25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</row>
    <row r="324" spans="1:25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</row>
    <row r="325" spans="1:25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</row>
    <row r="326" spans="1:25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</row>
    <row r="327" spans="1:25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</row>
    <row r="328" spans="1:25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</row>
    <row r="329" spans="1:25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</row>
    <row r="330" spans="1:25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</row>
    <row r="331" spans="1:25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</row>
    <row r="332" spans="1:25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</row>
    <row r="333" spans="1:25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</row>
    <row r="334" spans="1:25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</row>
    <row r="336" spans="1:25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</row>
    <row r="337" spans="1:25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</row>
    <row r="338" spans="1:25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</row>
    <row r="339" spans="1:25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</row>
    <row r="340" spans="1:25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</row>
    <row r="341" spans="1:25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</row>
    <row r="342" spans="1:25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</row>
    <row r="344" spans="1:25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</row>
    <row r="345" spans="1:25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</row>
    <row r="346" spans="1:25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</row>
    <row r="347" spans="1:25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</row>
    <row r="348" spans="1:25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</row>
    <row r="349" spans="1:25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</row>
    <row r="350" spans="1:25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</row>
    <row r="351" spans="1:25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</row>
    <row r="352" spans="1:25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</row>
    <row r="353" spans="1:25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</row>
    <row r="354" spans="1:25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</row>
    <row r="355" spans="1:25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5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</row>
    <row r="357" spans="1:25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</row>
    <row r="358" spans="1:25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</row>
    <row r="360" spans="1:25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</row>
    <row r="362" spans="1:25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</row>
    <row r="363" spans="1:25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</row>
    <row r="364" spans="1:25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</row>
    <row r="365" spans="1:25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</row>
    <row r="366" spans="1:25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</row>
    <row r="367" spans="1:25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</row>
    <row r="368" spans="1:25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</row>
    <row r="369" spans="1:25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</row>
    <row r="370" spans="1:25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</row>
    <row r="371" spans="1:25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</row>
    <row r="372" spans="1:25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</row>
    <row r="373" spans="1:25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</row>
    <row r="374" spans="1:25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</row>
    <row r="375" spans="1:25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</row>
    <row r="376" spans="1:25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</row>
    <row r="377" spans="1:25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</row>
    <row r="378" spans="1:25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</row>
    <row r="379" spans="1:25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</row>
    <row r="380" spans="1:25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</row>
    <row r="381" spans="1:25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</row>
    <row r="382" spans="1:25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</row>
    <row r="383" spans="1:25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</row>
    <row r="384" spans="1:25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</row>
    <row r="385" spans="1:25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</row>
    <row r="386" spans="1:25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</row>
    <row r="387" spans="1:25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</row>
    <row r="388" spans="1:25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</row>
    <row r="389" spans="1:25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</row>
    <row r="390" spans="1:25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</row>
    <row r="391" spans="1:25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</row>
    <row r="392" spans="1:25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</row>
    <row r="393" spans="1:25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</row>
    <row r="394" spans="1:25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</row>
    <row r="395" spans="1:25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</row>
    <row r="396" spans="1:25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</row>
    <row r="397" spans="1:25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0" spans="1:25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</row>
    <row r="401" spans="1:25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</row>
    <row r="402" spans="1:25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</row>
    <row r="403" spans="1:25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</row>
    <row r="404" spans="1:25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</row>
    <row r="407" spans="1:25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</row>
    <row r="408" spans="1:25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</row>
    <row r="410" spans="1:25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</row>
    <row r="412" spans="1:25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</row>
    <row r="413" spans="1:25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</row>
    <row r="414" spans="1:25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</row>
    <row r="416" spans="1:25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</row>
    <row r="417" spans="1:25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</row>
    <row r="418" spans="1:25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</row>
    <row r="419" spans="1:25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</row>
    <row r="420" spans="1:25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</row>
    <row r="421" spans="1:25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</row>
    <row r="422" spans="1:25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</row>
    <row r="423" spans="1:25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</row>
    <row r="424" spans="1:25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</row>
    <row r="425" spans="1:25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</row>
    <row r="426" spans="1:25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</row>
    <row r="427" spans="1:25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</row>
    <row r="428" spans="1:25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</row>
    <row r="429" spans="1:25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</row>
    <row r="430" spans="1:25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</row>
    <row r="431" spans="1:25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</row>
    <row r="432" spans="1:25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</row>
    <row r="433" spans="1:25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</row>
    <row r="434" spans="1:25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</row>
    <row r="435" spans="1:25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</row>
    <row r="436" spans="1:25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</row>
    <row r="437" spans="1:25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</row>
    <row r="438" spans="1:25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</row>
    <row r="439" spans="1:25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</row>
    <row r="441" spans="1:25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</row>
    <row r="442" spans="1:25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</row>
    <row r="443" spans="1:25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</row>
    <row r="444" spans="1:25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</row>
    <row r="445" spans="1:25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</row>
    <row r="446" spans="1:2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</row>
    <row r="447" spans="1:25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</row>
    <row r="448" spans="1:25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49" spans="1:25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</row>
    <row r="450" spans="1:25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</row>
    <row r="452" spans="1:25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</row>
    <row r="453" spans="1:25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</row>
    <row r="454" spans="1:25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</row>
    <row r="455" spans="1:25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</row>
    <row r="456" spans="1:25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</row>
    <row r="457" spans="1:25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</row>
    <row r="458" spans="1:25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</row>
    <row r="459" spans="1:25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</row>
    <row r="460" spans="1:25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</row>
    <row r="461" spans="1:25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</row>
    <row r="462" spans="1:25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</row>
    <row r="463" spans="1:25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</row>
    <row r="464" spans="1:25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</row>
    <row r="465" spans="1:25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</row>
    <row r="466" spans="1:25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</row>
    <row r="467" spans="1:25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</row>
    <row r="468" spans="1:25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</row>
    <row r="469" spans="1:25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</row>
    <row r="470" spans="1:25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</row>
    <row r="471" spans="1:25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</row>
    <row r="472" spans="1:25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</row>
    <row r="473" spans="1:25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</row>
    <row r="474" spans="1:25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</row>
    <row r="475" spans="1:25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</row>
    <row r="476" spans="1:25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</row>
    <row r="477" spans="1:25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</row>
    <row r="478" spans="1:25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</row>
    <row r="479" spans="1:25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</row>
    <row r="480" spans="1:25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</row>
    <row r="481" spans="1:25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</row>
    <row r="482" spans="1:25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</row>
    <row r="483" spans="1:25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</row>
    <row r="484" spans="1:25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</row>
    <row r="485" spans="1:25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</row>
    <row r="486" spans="1:25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</row>
    <row r="487" spans="1:25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</row>
    <row r="488" spans="1:25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</row>
    <row r="489" spans="1:25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</row>
    <row r="490" spans="1:25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</row>
    <row r="491" spans="1:25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</row>
    <row r="492" spans="1:25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</row>
    <row r="493" spans="1:25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</row>
    <row r="494" spans="1:25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</row>
    <row r="495" spans="1:25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</row>
    <row r="496" spans="1:25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</row>
    <row r="497" spans="1:25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</row>
    <row r="498" spans="1:25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</row>
    <row r="499" spans="1:25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</row>
    <row r="500" spans="1:25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</row>
    <row r="501" spans="1:25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</row>
    <row r="503" spans="1:25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</row>
    <row r="504" spans="1:25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</row>
    <row r="505" spans="1:25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</row>
    <row r="506" spans="1:25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</row>
    <row r="507" spans="1:25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</row>
    <row r="508" spans="1:25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</row>
    <row r="509" spans="1:25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</row>
    <row r="510" spans="1:25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</row>
    <row r="511" spans="1:25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</row>
    <row r="512" spans="1:25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</row>
    <row r="513" spans="1:25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</row>
    <row r="514" spans="1:25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</row>
    <row r="515" spans="1:25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</row>
    <row r="516" spans="1:25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</row>
    <row r="517" spans="1:25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</row>
    <row r="518" spans="1:25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</row>
    <row r="519" spans="1:25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</row>
    <row r="520" spans="1:25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</row>
    <row r="521" spans="1:25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</row>
    <row r="522" spans="1:25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</row>
    <row r="523" spans="1:25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</row>
    <row r="524" spans="1:25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</row>
    <row r="525" spans="1:25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</row>
    <row r="526" spans="1:25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</row>
    <row r="527" spans="1:25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</row>
    <row r="528" spans="1:25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</row>
    <row r="529" spans="1:25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</row>
    <row r="530" spans="1:25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</row>
    <row r="531" spans="1:25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</row>
    <row r="532" spans="1:25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</row>
    <row r="533" spans="1:25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</row>
    <row r="534" spans="1:25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</row>
    <row r="535" spans="1:25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</row>
    <row r="537" spans="1:25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</row>
    <row r="538" spans="1:2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</row>
    <row r="539" spans="1:25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</row>
    <row r="540" spans="1:25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</row>
    <row r="541" spans="1:25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</row>
    <row r="542" spans="1:25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</row>
    <row r="543" spans="1:25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</row>
    <row r="544" spans="1:25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</row>
    <row r="545" spans="1:25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</row>
    <row r="546" spans="1:25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</row>
    <row r="547" spans="1:25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</row>
    <row r="548" spans="1:25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</row>
    <row r="549" spans="1:25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</row>
    <row r="550" spans="1:25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</row>
    <row r="551" spans="1:25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</row>
    <row r="552" spans="1:25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</row>
    <row r="553" spans="1:25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</row>
    <row r="554" spans="1:25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</row>
    <row r="555" spans="1:25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</row>
    <row r="556" spans="1:25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</row>
    <row r="557" spans="1:25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</row>
    <row r="558" spans="1:25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</row>
    <row r="559" spans="1:25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</row>
    <row r="560" spans="1:25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</row>
    <row r="561" spans="1:25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</row>
    <row r="562" spans="1:25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</row>
    <row r="563" spans="1:25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</row>
    <row r="564" spans="1:25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</row>
    <row r="565" spans="1:25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</row>
    <row r="566" spans="1:25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</row>
    <row r="567" spans="1:25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</row>
    <row r="568" spans="1:25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</row>
    <row r="569" spans="1:25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</row>
    <row r="570" spans="1:25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</row>
    <row r="571" spans="1:25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</row>
    <row r="572" spans="1:25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</row>
    <row r="573" spans="1:25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</row>
    <row r="574" spans="1:25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</row>
    <row r="575" spans="1:25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</row>
    <row r="576" spans="1:25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</row>
    <row r="577" spans="1:25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</row>
    <row r="578" spans="1:25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</row>
    <row r="579" spans="1:25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</row>
    <row r="580" spans="1:25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</row>
    <row r="581" spans="1:25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</row>
    <row r="582" spans="1:25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</row>
    <row r="583" spans="1:25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</row>
    <row r="584" spans="1:25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</row>
    <row r="585" spans="1:25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</row>
    <row r="586" spans="1:25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</row>
    <row r="587" spans="1:25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</row>
    <row r="588" spans="1:25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</row>
    <row r="589" spans="1:25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</row>
    <row r="590" spans="1:25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</row>
    <row r="591" spans="1:25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</row>
    <row r="592" spans="1:25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</row>
    <row r="593" spans="1:25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</row>
    <row r="594" spans="1:25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</row>
    <row r="595" spans="1:25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</row>
    <row r="596" spans="1:25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</row>
    <row r="597" spans="1:25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</row>
    <row r="598" spans="1:25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</row>
    <row r="599" spans="1:25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</row>
    <row r="600" spans="1:25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</row>
    <row r="601" spans="1:25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</row>
    <row r="602" spans="1:25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</row>
    <row r="603" spans="1:25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</row>
    <row r="604" spans="1:25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</row>
    <row r="605" spans="1:25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</row>
    <row r="606" spans="1:25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</row>
    <row r="607" spans="1:25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</row>
    <row r="608" spans="1:25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</row>
    <row r="609" spans="1:25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</row>
    <row r="610" spans="1:25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</row>
    <row r="611" spans="1:25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</row>
    <row r="612" spans="1:25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</row>
    <row r="613" spans="1:25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</row>
    <row r="614" spans="1:25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</row>
    <row r="615" spans="1:25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</row>
    <row r="616" spans="1:25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</row>
    <row r="617" spans="1:25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</row>
    <row r="618" spans="1:25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</row>
    <row r="619" spans="1:25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</row>
    <row r="620" spans="1:25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</row>
    <row r="621" spans="1:25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</row>
    <row r="622" spans="1:25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</row>
    <row r="623" spans="1:25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</row>
    <row r="624" spans="1:25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</row>
    <row r="625" spans="1:25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</row>
    <row r="626" spans="1:25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</row>
    <row r="627" spans="1:25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</row>
    <row r="628" spans="1:25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</row>
    <row r="629" spans="1:25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</row>
    <row r="630" spans="1:25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</row>
    <row r="631" spans="1:25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</row>
    <row r="632" spans="1:25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</row>
    <row r="633" spans="1:25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</row>
    <row r="634" spans="1:25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</row>
    <row r="635" spans="1:25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</row>
    <row r="636" spans="1:25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</row>
    <row r="637" spans="1:25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</row>
    <row r="638" spans="1:25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</row>
    <row r="639" spans="1:25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</row>
    <row r="640" spans="1:25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</row>
    <row r="641" spans="1:25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</row>
    <row r="642" spans="1:25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</row>
    <row r="643" spans="1:25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</row>
    <row r="644" spans="1:25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</row>
    <row r="645" spans="1:25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</row>
    <row r="646" spans="1:25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</row>
    <row r="647" spans="1:25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</row>
    <row r="648" spans="1:25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</row>
    <row r="649" spans="1:25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</row>
    <row r="650" spans="1:25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</row>
    <row r="651" spans="1:25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</row>
    <row r="652" spans="1:25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</row>
    <row r="653" spans="1:25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</row>
    <row r="654" spans="1:25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</row>
    <row r="655" spans="1:25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</row>
    <row r="656" spans="1:25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</row>
    <row r="657" spans="1:25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</row>
    <row r="658" spans="1:25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</row>
    <row r="659" spans="1:25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</row>
    <row r="660" spans="1:25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</row>
    <row r="661" spans="1:25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</row>
    <row r="662" spans="1:25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</row>
    <row r="663" spans="1:25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</row>
    <row r="664" spans="1:25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</row>
    <row r="665" spans="1:25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</row>
    <row r="666" spans="1:25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</row>
    <row r="667" spans="1:25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</row>
    <row r="668" spans="1:25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</row>
    <row r="669" spans="1:25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</row>
    <row r="670" spans="1:25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</row>
    <row r="671" spans="1:25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</row>
    <row r="672" spans="1:25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</row>
    <row r="673" spans="1:25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</row>
    <row r="674" spans="1:25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</row>
    <row r="675" spans="1:25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</row>
    <row r="676" spans="1:25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</row>
    <row r="677" spans="1:25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</row>
    <row r="678" spans="1:25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</row>
    <row r="679" spans="1:25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</row>
    <row r="680" spans="1:25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</row>
    <row r="681" spans="1:25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</row>
    <row r="682" spans="1:25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</row>
    <row r="683" spans="1:25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</row>
    <row r="684" spans="1:25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</row>
    <row r="685" spans="1:25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</row>
    <row r="686" spans="1:25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</row>
    <row r="687" spans="1:25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</row>
    <row r="688" spans="1:25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</row>
    <row r="689" spans="1:25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</row>
    <row r="690" spans="1:25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</row>
    <row r="691" spans="1:25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</row>
    <row r="692" spans="1:25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</row>
    <row r="693" spans="1:25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</row>
    <row r="694" spans="1:25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</row>
    <row r="695" spans="1:25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</row>
    <row r="696" spans="1:25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</row>
    <row r="697" spans="1:25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</row>
    <row r="698" spans="1:25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</row>
    <row r="699" spans="1:25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</row>
    <row r="700" spans="1:25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</row>
    <row r="701" spans="1:25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</row>
    <row r="702" spans="1:25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</row>
    <row r="703" spans="1:25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</row>
    <row r="704" spans="1:25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</row>
    <row r="705" spans="1:25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</row>
    <row r="706" spans="1:25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</row>
    <row r="707" spans="1:25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</row>
    <row r="708" spans="1:25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</row>
    <row r="709" spans="1:25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</row>
    <row r="710" spans="1:25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</row>
    <row r="711" spans="1:25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</row>
    <row r="712" spans="1:25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</row>
    <row r="713" spans="1:25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</row>
    <row r="714" spans="1:25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</row>
    <row r="715" spans="1:25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</row>
    <row r="716" spans="1:25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</row>
    <row r="717" spans="1:25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</row>
    <row r="718" spans="1:25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</row>
    <row r="719" spans="1:25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</row>
    <row r="720" spans="1:25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</row>
    <row r="721" spans="1:25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</row>
    <row r="722" spans="1:25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</row>
    <row r="723" spans="1:25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</row>
    <row r="724" spans="1:25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</row>
    <row r="725" spans="1:25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</row>
    <row r="726" spans="1:25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</row>
    <row r="727" spans="1:25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</row>
    <row r="728" spans="1:25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</row>
    <row r="729" spans="1:25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</row>
    <row r="730" spans="1:25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</row>
    <row r="731" spans="1:25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</row>
    <row r="732" spans="1:25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</row>
    <row r="733" spans="1:25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</row>
    <row r="734" spans="1:25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</row>
    <row r="735" spans="1:25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</row>
    <row r="736" spans="1:25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</row>
    <row r="737" spans="1:25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</row>
    <row r="738" spans="1:25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</row>
    <row r="739" spans="1:25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</row>
    <row r="740" spans="1:25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</row>
    <row r="741" spans="1:25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</row>
    <row r="742" spans="1:25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</row>
    <row r="743" spans="1:25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</row>
    <row r="744" spans="1:25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</row>
    <row r="745" spans="1:25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</row>
    <row r="746" spans="1:25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</row>
    <row r="747" spans="1:25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</row>
    <row r="748" spans="1:25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</row>
    <row r="749" spans="1:25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</row>
    <row r="750" spans="1:25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</row>
    <row r="751" spans="1:25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</row>
    <row r="752" spans="1:25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</row>
    <row r="753" spans="1:25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</row>
    <row r="754" spans="1:25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</row>
    <row r="755" spans="1:25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</row>
    <row r="756" spans="1:25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</row>
    <row r="757" spans="1:25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</row>
    <row r="758" spans="1:25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</row>
    <row r="759" spans="1:25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</row>
    <row r="760" spans="1:25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</row>
    <row r="761" spans="1:25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</row>
    <row r="762" spans="1:25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</row>
    <row r="763" spans="1:25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</row>
    <row r="764" spans="1:25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</row>
    <row r="765" spans="1:25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</row>
    <row r="766" spans="1:25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</row>
    <row r="767" spans="1:25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</row>
    <row r="768" spans="1:25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</row>
    <row r="769" spans="1:25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</row>
    <row r="770" spans="1:25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</row>
    <row r="771" spans="1:25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</row>
    <row r="772" spans="1:25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</row>
    <row r="773" spans="1:25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</row>
    <row r="774" spans="1:25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</row>
    <row r="775" spans="1:25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</row>
    <row r="776" spans="1:25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</row>
    <row r="777" spans="1:25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</row>
    <row r="778" spans="1:25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</row>
    <row r="779" spans="1:25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</row>
    <row r="780" spans="1:25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</row>
    <row r="781" spans="1:25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</row>
    <row r="782" spans="1:25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</row>
    <row r="783" spans="1:25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</row>
    <row r="784" spans="1:25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</row>
    <row r="785" spans="1:25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</row>
    <row r="786" spans="1:25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</row>
    <row r="787" spans="1:25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</row>
    <row r="788" spans="1:25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</row>
    <row r="789" spans="1:25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</row>
    <row r="790" spans="1:25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</row>
    <row r="791" spans="1:25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</row>
    <row r="792" spans="1:25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</row>
    <row r="793" spans="1:25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</row>
    <row r="794" spans="1:25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</row>
    <row r="795" spans="1:25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</row>
    <row r="796" spans="1:25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</row>
    <row r="797" spans="1:25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</row>
    <row r="798" spans="1:25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</row>
    <row r="799" spans="1:25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</row>
    <row r="800" spans="1:25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</row>
    <row r="801" spans="1:25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</row>
    <row r="802" spans="1:25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</row>
    <row r="803" spans="1:25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</row>
    <row r="804" spans="1:25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</row>
    <row r="805" spans="1:25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</row>
    <row r="806" spans="1:25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</row>
    <row r="807" spans="1:25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</row>
    <row r="808" spans="1:25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</row>
    <row r="809" spans="1:25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</row>
    <row r="810" spans="1:25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</row>
    <row r="811" spans="1:25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</row>
    <row r="812" spans="1:25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</row>
    <row r="813" spans="1:25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</row>
    <row r="814" spans="1:25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</row>
    <row r="815" spans="1:25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</row>
    <row r="816" spans="1:25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</row>
    <row r="817" spans="1:25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</row>
    <row r="818" spans="1:25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</row>
    <row r="819" spans="1:25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</row>
    <row r="820" spans="1:25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</row>
    <row r="821" spans="1:25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</row>
    <row r="822" spans="1:25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</row>
    <row r="823" spans="1:25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</row>
    <row r="824" spans="1:25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</row>
    <row r="825" spans="1:25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</row>
    <row r="826" spans="1:25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</row>
    <row r="827" spans="1:25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5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</row>
    <row r="829" spans="1:25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</row>
    <row r="830" spans="1:25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</row>
    <row r="831" spans="1:25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</row>
    <row r="832" spans="1:25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</row>
    <row r="833" spans="1:25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</row>
    <row r="834" spans="1:25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</row>
    <row r="835" spans="1:25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</row>
    <row r="836" spans="1:25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</row>
    <row r="837" spans="1:25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</row>
    <row r="838" spans="1:25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</row>
    <row r="839" spans="1:25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</row>
    <row r="840" spans="1:25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</row>
    <row r="842" spans="1:25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</row>
    <row r="844" spans="1:25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</row>
    <row r="845" spans="1:25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</row>
    <row r="846" spans="1:25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</row>
    <row r="847" spans="1:25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</row>
    <row r="848" spans="1:25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</row>
    <row r="849" spans="1:25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</row>
    <row r="850" spans="1:25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</row>
    <row r="851" spans="1:25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</row>
    <row r="852" spans="1:25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</row>
    <row r="853" spans="1:25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</row>
    <row r="854" spans="1:25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</row>
    <row r="855" spans="1:25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</row>
    <row r="856" spans="1:25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</row>
    <row r="857" spans="1:25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</row>
    <row r="858" spans="1:25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</row>
    <row r="859" spans="1:25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</row>
    <row r="860" spans="1:25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</row>
    <row r="861" spans="1:25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</row>
    <row r="862" spans="1:25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</row>
    <row r="863" spans="1:25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</row>
    <row r="864" spans="1:25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</row>
    <row r="865" spans="1:25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</row>
    <row r="866" spans="1:25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</row>
    <row r="867" spans="1:25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</row>
    <row r="868" spans="1:25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</row>
    <row r="869" spans="1:25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</row>
    <row r="870" spans="1:25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</row>
    <row r="871" spans="1:25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</row>
    <row r="872" spans="1:25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</row>
    <row r="873" spans="1:25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</row>
    <row r="874" spans="1:25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</row>
    <row r="875" spans="1:25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</row>
    <row r="876" spans="1:25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</row>
    <row r="877" spans="1:25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</row>
    <row r="878" spans="1:25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</row>
    <row r="879" spans="1:25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</row>
    <row r="880" spans="1:25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</row>
    <row r="881" spans="1:25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</row>
    <row r="882" spans="1:25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</row>
    <row r="883" spans="1:25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</row>
    <row r="884" spans="1:25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</row>
    <row r="885" spans="1:25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</row>
    <row r="886" spans="1:25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</row>
    <row r="887" spans="1:25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</row>
    <row r="888" spans="1:25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</row>
    <row r="889" spans="1:25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</row>
    <row r="890" spans="1:25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</row>
    <row r="891" spans="1:25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</row>
    <row r="892" spans="1:25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</row>
    <row r="893" spans="1:25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</row>
    <row r="894" spans="1:25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</row>
    <row r="895" spans="1:25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</row>
    <row r="896" spans="1:25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</row>
    <row r="897" spans="1:25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</row>
    <row r="898" spans="1:25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</row>
    <row r="899" spans="1:25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</row>
    <row r="900" spans="1:25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</row>
    <row r="901" spans="1:25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</row>
    <row r="902" spans="1:25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</row>
    <row r="903" spans="1:25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</row>
    <row r="904" spans="1:25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</row>
    <row r="905" spans="1:25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</row>
    <row r="906" spans="1:25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</row>
    <row r="907" spans="1:25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</row>
    <row r="908" spans="1:25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</row>
    <row r="909" spans="1:25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</row>
    <row r="910" spans="1:25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</row>
    <row r="911" spans="1:25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</row>
    <row r="912" spans="1:25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</row>
    <row r="913" spans="1:25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</row>
    <row r="914" spans="1:25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</row>
    <row r="915" spans="1:25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</row>
    <row r="916" spans="1:25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</row>
    <row r="917" spans="1:25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</row>
    <row r="918" spans="1:25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</row>
    <row r="919" spans="1:25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</row>
    <row r="920" spans="1:25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</row>
    <row r="921" spans="1:25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</row>
    <row r="922" spans="1:25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</row>
    <row r="923" spans="1:25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</row>
    <row r="924" spans="1:25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</row>
    <row r="925" spans="1:25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</row>
    <row r="926" spans="1:25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</row>
    <row r="927" spans="1:25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</row>
    <row r="928" spans="1:25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</row>
    <row r="929" spans="1:25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</row>
    <row r="930" spans="1:25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</row>
    <row r="931" spans="1:25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</row>
    <row r="932" spans="1:25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</row>
    <row r="933" spans="1:25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</row>
    <row r="934" spans="1:25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</row>
    <row r="935" spans="1:25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</row>
    <row r="936" spans="1:25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</row>
    <row r="937" spans="1:25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</row>
    <row r="938" spans="1:25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</row>
    <row r="939" spans="1:25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</row>
    <row r="940" spans="1:25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</row>
    <row r="941" spans="1:25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</row>
    <row r="942" spans="1:25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</row>
    <row r="943" spans="1:25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</row>
    <row r="944" spans="1:25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</row>
    <row r="945" spans="1:25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</row>
    <row r="946" spans="1:25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</row>
    <row r="947" spans="1:25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</row>
    <row r="948" spans="1:25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</row>
    <row r="949" spans="1:25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</row>
    <row r="950" spans="1:25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</row>
    <row r="951" spans="1:25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</row>
    <row r="952" spans="1:25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</row>
    <row r="953" spans="1:25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</row>
    <row r="954" spans="1:25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</row>
    <row r="955" spans="1:25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</row>
    <row r="956" spans="1:25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</row>
    <row r="957" spans="1:25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</row>
    <row r="958" spans="1:25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</row>
    <row r="959" spans="1:25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</row>
    <row r="960" spans="1:25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</row>
    <row r="961" spans="1:25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</row>
    <row r="962" spans="1:25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</row>
    <row r="963" spans="1:25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</row>
    <row r="964" spans="1:25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</row>
    <row r="965" spans="1:25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</row>
    <row r="966" spans="1:25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</row>
    <row r="967" spans="1:25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</row>
    <row r="968" spans="1:25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</row>
    <row r="969" spans="1:25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</row>
    <row r="970" spans="1:25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</row>
    <row r="971" spans="1:25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</row>
    <row r="972" spans="1:25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</row>
    <row r="973" spans="1:25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</row>
    <row r="974" spans="1:25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</row>
    <row r="975" spans="1:25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</row>
    <row r="976" spans="1:25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</row>
    <row r="977" spans="1:25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</row>
    <row r="978" spans="1:25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</row>
    <row r="979" spans="1:25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</row>
    <row r="980" spans="1:25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</row>
    <row r="981" spans="1:25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</row>
    <row r="982" spans="1:25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</row>
    <row r="983" spans="1:25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</row>
    <row r="984" spans="1:25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</row>
    <row r="985" spans="1:25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</row>
    <row r="986" spans="1:25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</row>
    <row r="987" spans="1:25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</row>
    <row r="988" spans="1:25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</row>
    <row r="989" spans="1:25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</row>
    <row r="990" spans="1:25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</row>
    <row r="991" spans="1:25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</row>
    <row r="992" spans="1:25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</row>
    <row r="993" spans="1:25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</row>
    <row r="994" spans="1:25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</row>
    <row r="995" spans="1:25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</row>
    <row r="996" spans="1:25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</row>
    <row r="997" spans="1:25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</row>
    <row r="998" spans="1:25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</row>
    <row r="999" spans="1:25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</row>
    <row r="1000" spans="1:25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</row>
  </sheetData>
  <autoFilter ref="A1:E84"/>
  <mergeCells count="1"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84"/>
  <sheetViews>
    <sheetView workbookViewId="0"/>
  </sheetViews>
  <sheetFormatPr defaultColWidth="14.42578125" defaultRowHeight="15.75" customHeight="1" outlineLevelCol="1"/>
  <cols>
    <col min="1" max="3" width="3.7109375" customWidth="1"/>
    <col min="4" max="4" width="33.85546875" customWidth="1"/>
    <col min="5" max="6" width="5.42578125" customWidth="1"/>
    <col min="7" max="7" width="23.85546875" customWidth="1"/>
    <col min="8" max="8" width="11.85546875" customWidth="1" outlineLevel="1"/>
    <col min="9" max="13" width="14.42578125" outlineLevel="1"/>
    <col min="14" max="14" width="26.42578125" customWidth="1"/>
    <col min="15" max="20" width="14.42578125" outlineLevel="1"/>
    <col min="21" max="21" width="20.140625" customWidth="1"/>
  </cols>
  <sheetData>
    <row r="1" spans="1:21" ht="12.75">
      <c r="A1" s="83"/>
      <c r="B1" s="84"/>
      <c r="C1" s="84"/>
      <c r="D1" s="84"/>
      <c r="E1" s="85"/>
      <c r="F1" s="86"/>
      <c r="G1" s="191"/>
      <c r="H1" s="192" t="s">
        <v>149</v>
      </c>
      <c r="I1" s="178"/>
      <c r="J1" s="178"/>
      <c r="K1" s="178"/>
      <c r="L1" s="178"/>
      <c r="M1" s="179"/>
      <c r="O1" s="195" t="s">
        <v>150</v>
      </c>
      <c r="P1" s="178"/>
      <c r="Q1" s="178"/>
      <c r="R1" s="178"/>
      <c r="S1" s="178"/>
      <c r="T1" s="179"/>
    </row>
    <row r="2" spans="1:21" ht="12.75">
      <c r="A2" s="16"/>
      <c r="E2" s="87"/>
      <c r="F2" s="88"/>
      <c r="G2" s="191"/>
      <c r="H2" s="193"/>
      <c r="I2" s="191"/>
      <c r="J2" s="191"/>
      <c r="K2" s="191"/>
      <c r="L2" s="191"/>
      <c r="M2" s="194"/>
      <c r="O2" s="193"/>
      <c r="P2" s="191"/>
      <c r="Q2" s="191"/>
      <c r="R2" s="191"/>
      <c r="S2" s="191"/>
      <c r="T2" s="194"/>
    </row>
    <row r="3" spans="1:21" ht="12.75">
      <c r="A3" s="89"/>
      <c r="B3" s="18"/>
      <c r="C3" s="18"/>
      <c r="D3" s="18"/>
      <c r="E3" s="90"/>
      <c r="F3" s="91"/>
      <c r="G3" s="191"/>
      <c r="H3" s="180"/>
      <c r="I3" s="181"/>
      <c r="J3" s="181"/>
      <c r="K3" s="181"/>
      <c r="L3" s="181"/>
      <c r="M3" s="182"/>
      <c r="O3" s="180"/>
      <c r="P3" s="181"/>
      <c r="Q3" s="181"/>
      <c r="R3" s="181"/>
      <c r="S3" s="181"/>
      <c r="T3" s="182"/>
    </row>
    <row r="4" spans="1:21">
      <c r="E4" s="87"/>
      <c r="F4" s="87"/>
      <c r="G4" s="191"/>
      <c r="H4" s="92" t="s">
        <v>151</v>
      </c>
      <c r="I4" s="196" t="s">
        <v>152</v>
      </c>
      <c r="J4" s="184"/>
      <c r="K4" s="185"/>
      <c r="L4" s="196" t="s">
        <v>153</v>
      </c>
      <c r="M4" s="185"/>
      <c r="O4" s="93" t="s">
        <v>151</v>
      </c>
      <c r="P4" s="197" t="s">
        <v>154</v>
      </c>
      <c r="Q4" s="184"/>
      <c r="R4" s="184"/>
      <c r="S4" s="184"/>
      <c r="T4" s="185"/>
    </row>
    <row r="5" spans="1:21" ht="54" customHeight="1">
      <c r="A5" s="94" t="s">
        <v>155</v>
      </c>
      <c r="B5" s="95" t="s">
        <v>156</v>
      </c>
      <c r="C5" s="96" t="s">
        <v>157</v>
      </c>
      <c r="D5" s="97" t="s">
        <v>158</v>
      </c>
      <c r="E5" s="96" t="s">
        <v>159</v>
      </c>
      <c r="F5" s="96" t="s">
        <v>160</v>
      </c>
      <c r="G5" s="22" t="s">
        <v>161</v>
      </c>
      <c r="H5" s="98">
        <v>2019</v>
      </c>
      <c r="I5" s="98">
        <v>2020</v>
      </c>
      <c r="J5" s="98">
        <v>2021</v>
      </c>
      <c r="K5" s="98">
        <v>2022</v>
      </c>
      <c r="L5" s="98">
        <v>2023</v>
      </c>
      <c r="M5" s="98">
        <v>2024</v>
      </c>
      <c r="N5" s="22" t="s">
        <v>162</v>
      </c>
      <c r="O5" s="93">
        <v>2019</v>
      </c>
      <c r="P5" s="93">
        <v>2020</v>
      </c>
      <c r="Q5" s="93">
        <v>2021</v>
      </c>
      <c r="R5" s="93">
        <v>2022</v>
      </c>
      <c r="S5" s="93">
        <v>2023</v>
      </c>
      <c r="T5" s="93">
        <v>2024</v>
      </c>
      <c r="U5" s="93" t="s">
        <v>163</v>
      </c>
    </row>
    <row r="6" spans="1:21" ht="25.5" customHeight="1">
      <c r="A6" s="99">
        <v>1</v>
      </c>
      <c r="B6" s="100" t="s">
        <v>164</v>
      </c>
      <c r="C6" s="100" t="s">
        <v>165</v>
      </c>
      <c r="D6" s="100" t="s">
        <v>166</v>
      </c>
      <c r="E6" s="101" t="s">
        <v>167</v>
      </c>
      <c r="F6" s="101" t="s">
        <v>168</v>
      </c>
      <c r="G6" s="23">
        <f t="shared" ref="G6:G217" si="0">IFERROR(SUM(H6:M6),"")</f>
        <v>4505</v>
      </c>
      <c r="H6" s="102">
        <v>165</v>
      </c>
      <c r="I6" s="102">
        <v>860</v>
      </c>
      <c r="J6" s="102">
        <v>870</v>
      </c>
      <c r="K6" s="102">
        <v>870</v>
      </c>
      <c r="L6" s="102">
        <v>870</v>
      </c>
      <c r="M6" s="102">
        <v>870</v>
      </c>
      <c r="N6" s="25">
        <f t="shared" ref="N6:N13" si="1">IFERROR(IF(O6="при планировании бюджетных ассигнований численность не учитывалась",O6,MAX(O6:T6)),"")</f>
        <v>1700</v>
      </c>
      <c r="O6" s="103">
        <v>300</v>
      </c>
      <c r="P6" s="103">
        <v>500</v>
      </c>
      <c r="Q6" s="103">
        <v>800</v>
      </c>
      <c r="R6" s="103">
        <v>1100</v>
      </c>
      <c r="S6" s="103">
        <v>1400</v>
      </c>
      <c r="T6" s="103">
        <v>1700</v>
      </c>
      <c r="U6" s="104" t="s">
        <v>169</v>
      </c>
    </row>
    <row r="7" spans="1:21" ht="25.5" customHeight="1">
      <c r="A7" s="105">
        <v>2</v>
      </c>
      <c r="B7" s="106" t="s">
        <v>170</v>
      </c>
      <c r="C7" s="107"/>
      <c r="D7" s="108" t="s">
        <v>171</v>
      </c>
      <c r="E7" s="109" t="s">
        <v>172</v>
      </c>
      <c r="F7" s="101" t="s">
        <v>173</v>
      </c>
      <c r="G7" s="23">
        <f t="shared" si="0"/>
        <v>15.967599999999999</v>
      </c>
      <c r="H7" s="110">
        <v>1.1915</v>
      </c>
      <c r="I7" s="110">
        <v>2.8123</v>
      </c>
      <c r="J7" s="110">
        <v>2.9037999999999999</v>
      </c>
      <c r="K7" s="110">
        <v>3.02</v>
      </c>
      <c r="L7" s="110">
        <v>3.02</v>
      </c>
      <c r="M7" s="110">
        <v>3.02</v>
      </c>
      <c r="N7" s="25">
        <f t="shared" si="1"/>
        <v>1.9E-2</v>
      </c>
      <c r="O7" s="111">
        <v>1.2E-2</v>
      </c>
      <c r="P7" s="111">
        <v>1.9E-2</v>
      </c>
      <c r="Q7" s="111">
        <v>1.9E-2</v>
      </c>
      <c r="R7" s="111">
        <v>1.9E-2</v>
      </c>
      <c r="S7" s="111">
        <v>1.9E-2</v>
      </c>
      <c r="T7" s="111">
        <v>1.9E-2</v>
      </c>
      <c r="U7" s="104" t="s">
        <v>169</v>
      </c>
    </row>
    <row r="8" spans="1:21" ht="25.5" customHeight="1">
      <c r="A8" s="105">
        <v>2</v>
      </c>
      <c r="B8" s="106" t="s">
        <v>170</v>
      </c>
      <c r="C8" s="107"/>
      <c r="D8" s="108" t="s">
        <v>171</v>
      </c>
      <c r="E8" s="109" t="s">
        <v>172</v>
      </c>
      <c r="F8" s="101" t="s">
        <v>174</v>
      </c>
      <c r="G8" s="23">
        <f t="shared" si="0"/>
        <v>4.6699999999999992E-2</v>
      </c>
      <c r="H8" s="110">
        <v>6.8999999999999999E-3</v>
      </c>
      <c r="I8" s="110">
        <v>7.7000000000000002E-3</v>
      </c>
      <c r="J8" s="110">
        <v>7.7999999999999996E-3</v>
      </c>
      <c r="K8" s="110">
        <v>8.0999999999999996E-3</v>
      </c>
      <c r="L8" s="110">
        <v>8.0999999999999996E-3</v>
      </c>
      <c r="M8" s="110">
        <v>8.0999999999999996E-3</v>
      </c>
      <c r="N8" s="25">
        <f t="shared" si="1"/>
        <v>1.0999999999999999E-2</v>
      </c>
      <c r="O8" s="111">
        <v>0.01</v>
      </c>
      <c r="P8" s="111">
        <v>1.0999999999999999E-2</v>
      </c>
      <c r="Q8" s="111">
        <v>1.0999999999999999E-2</v>
      </c>
      <c r="R8" s="111">
        <v>1.0999999999999999E-2</v>
      </c>
      <c r="S8" s="111">
        <v>1.0999999999999999E-2</v>
      </c>
      <c r="T8" s="111">
        <v>1.0999999999999999E-2</v>
      </c>
      <c r="U8" s="104" t="s">
        <v>169</v>
      </c>
    </row>
    <row r="9" spans="1:21" ht="25.5" customHeight="1">
      <c r="A9" s="105">
        <v>2</v>
      </c>
      <c r="B9" s="106" t="s">
        <v>170</v>
      </c>
      <c r="C9" s="107"/>
      <c r="D9" s="108" t="s">
        <v>171</v>
      </c>
      <c r="E9" s="109" t="s">
        <v>172</v>
      </c>
      <c r="F9" s="101" t="s">
        <v>175</v>
      </c>
      <c r="G9" s="23">
        <f t="shared" si="0"/>
        <v>5.4272999999999998</v>
      </c>
      <c r="H9" s="110">
        <v>0.75329999999999997</v>
      </c>
      <c r="I9" s="110">
        <v>0.89129999999999998</v>
      </c>
      <c r="J9" s="110">
        <v>0.91859999999999997</v>
      </c>
      <c r="K9" s="110">
        <v>0.95469999999999999</v>
      </c>
      <c r="L9" s="110">
        <v>0.95469999999999999</v>
      </c>
      <c r="M9" s="110">
        <v>0.95469999999999999</v>
      </c>
      <c r="N9" s="25">
        <f t="shared" si="1"/>
        <v>4.9000000000000002E-2</v>
      </c>
      <c r="O9" s="111">
        <v>4.2999999999999997E-2</v>
      </c>
      <c r="P9" s="111">
        <v>4.9000000000000002E-2</v>
      </c>
      <c r="Q9" s="111">
        <v>4.9000000000000002E-2</v>
      </c>
      <c r="R9" s="111">
        <v>4.9000000000000002E-2</v>
      </c>
      <c r="S9" s="111">
        <v>4.9000000000000002E-2</v>
      </c>
      <c r="T9" s="111">
        <v>4.9000000000000002E-2</v>
      </c>
      <c r="U9" s="104" t="s">
        <v>169</v>
      </c>
    </row>
    <row r="10" spans="1:21" ht="25.5" customHeight="1">
      <c r="A10" s="105">
        <v>2</v>
      </c>
      <c r="B10" s="106" t="s">
        <v>170</v>
      </c>
      <c r="C10" s="107"/>
      <c r="D10" s="108" t="s">
        <v>171</v>
      </c>
      <c r="E10" s="109" t="s">
        <v>172</v>
      </c>
      <c r="F10" s="101" t="s">
        <v>176</v>
      </c>
      <c r="G10" s="23">
        <f t="shared" si="0"/>
        <v>21.389999999999997</v>
      </c>
      <c r="H10" s="110">
        <v>2.5396000000000001</v>
      </c>
      <c r="I10" s="110">
        <v>3.5878000000000001</v>
      </c>
      <c r="J10" s="110">
        <v>3.7044999999999999</v>
      </c>
      <c r="K10" s="110">
        <v>3.8527</v>
      </c>
      <c r="L10" s="110">
        <v>3.8527</v>
      </c>
      <c r="M10" s="110">
        <v>3.8527</v>
      </c>
      <c r="N10" s="25">
        <f t="shared" si="1"/>
        <v>1.4999999999999999E-2</v>
      </c>
      <c r="O10" s="111">
        <v>1.2E-2</v>
      </c>
      <c r="P10" s="111">
        <v>1.4999999999999999E-2</v>
      </c>
      <c r="Q10" s="111">
        <v>1.4999999999999999E-2</v>
      </c>
      <c r="R10" s="111">
        <v>1.4999999999999999E-2</v>
      </c>
      <c r="S10" s="111">
        <v>1.4999999999999999E-2</v>
      </c>
      <c r="T10" s="111">
        <v>1.4999999999999999E-2</v>
      </c>
      <c r="U10" s="104" t="s">
        <v>169</v>
      </c>
    </row>
    <row r="11" spans="1:21" ht="25.5" customHeight="1">
      <c r="A11" s="105">
        <v>4</v>
      </c>
      <c r="B11" s="106" t="s">
        <v>177</v>
      </c>
      <c r="C11" s="107"/>
      <c r="D11" s="108" t="s">
        <v>178</v>
      </c>
      <c r="E11" s="109" t="s">
        <v>179</v>
      </c>
      <c r="F11" s="101" t="s">
        <v>180</v>
      </c>
      <c r="G11" s="23">
        <f t="shared" si="0"/>
        <v>0.1925</v>
      </c>
      <c r="H11" s="110">
        <v>0</v>
      </c>
      <c r="I11" s="110">
        <v>3.85E-2</v>
      </c>
      <c r="J11" s="110">
        <v>3.85E-2</v>
      </c>
      <c r="K11" s="110">
        <v>3.85E-2</v>
      </c>
      <c r="L11" s="110">
        <v>3.85E-2</v>
      </c>
      <c r="M11" s="110">
        <v>3.85E-2</v>
      </c>
      <c r="N11" s="25">
        <f t="shared" si="1"/>
        <v>0.308</v>
      </c>
      <c r="O11" s="103">
        <v>0</v>
      </c>
      <c r="P11" s="111">
        <v>0.308</v>
      </c>
      <c r="Q11" s="111">
        <v>0.308</v>
      </c>
      <c r="R11" s="111">
        <v>0.308</v>
      </c>
      <c r="S11" s="111">
        <v>0.308</v>
      </c>
      <c r="T11" s="111">
        <v>0.308</v>
      </c>
      <c r="U11" s="104" t="s">
        <v>169</v>
      </c>
    </row>
    <row r="12" spans="1:21" ht="25.5" customHeight="1">
      <c r="A12" s="105">
        <v>4</v>
      </c>
      <c r="B12" s="106" t="s">
        <v>177</v>
      </c>
      <c r="C12" s="107"/>
      <c r="D12" s="108" t="s">
        <v>178</v>
      </c>
      <c r="E12" s="109" t="s">
        <v>179</v>
      </c>
      <c r="F12" s="101" t="s">
        <v>181</v>
      </c>
      <c r="G12" s="23">
        <f t="shared" si="0"/>
        <v>1.4E-2</v>
      </c>
      <c r="H12" s="110">
        <v>0</v>
      </c>
      <c r="I12" s="110">
        <v>2.8E-3</v>
      </c>
      <c r="J12" s="110">
        <v>2.8E-3</v>
      </c>
      <c r="K12" s="110">
        <v>2.8E-3</v>
      </c>
      <c r="L12" s="110">
        <v>2.8E-3</v>
      </c>
      <c r="M12" s="110">
        <v>2.8E-3</v>
      </c>
      <c r="N12" s="25">
        <f t="shared" si="1"/>
        <v>2.3E-2</v>
      </c>
      <c r="O12" s="103">
        <v>0</v>
      </c>
      <c r="P12" s="111">
        <v>2.3E-2</v>
      </c>
      <c r="Q12" s="111">
        <v>2.3E-2</v>
      </c>
      <c r="R12" s="111">
        <v>2.3E-2</v>
      </c>
      <c r="S12" s="111">
        <v>2.3E-2</v>
      </c>
      <c r="T12" s="111">
        <v>2.3E-2</v>
      </c>
      <c r="U12" s="104" t="s">
        <v>169</v>
      </c>
    </row>
    <row r="13" spans="1:21" ht="25.5" customHeight="1">
      <c r="A13" s="99">
        <v>5</v>
      </c>
      <c r="B13" s="100" t="s">
        <v>177</v>
      </c>
      <c r="C13" s="112"/>
      <c r="D13" s="100" t="s">
        <v>182</v>
      </c>
      <c r="E13" s="101" t="s">
        <v>179</v>
      </c>
      <c r="F13" s="101" t="s">
        <v>183</v>
      </c>
      <c r="G13" s="23">
        <f t="shared" si="0"/>
        <v>5.3680000000000003</v>
      </c>
      <c r="H13" s="110">
        <v>0</v>
      </c>
      <c r="I13" s="102">
        <v>1.0736000000000001</v>
      </c>
      <c r="J13" s="102">
        <v>1.0736000000000001</v>
      </c>
      <c r="K13" s="102">
        <v>1.0736000000000001</v>
      </c>
      <c r="L13" s="102">
        <v>1.0736000000000001</v>
      </c>
      <c r="M13" s="102">
        <v>1.0736000000000001</v>
      </c>
      <c r="N13" s="25">
        <f t="shared" si="1"/>
        <v>8.9999999999999993E-3</v>
      </c>
      <c r="O13" s="111">
        <v>0</v>
      </c>
      <c r="P13" s="111">
        <v>8.9999999999999993E-3</v>
      </c>
      <c r="Q13" s="111">
        <v>8.9999999999999993E-3</v>
      </c>
      <c r="R13" s="111">
        <v>8.9999999999999993E-3</v>
      </c>
      <c r="S13" s="111">
        <v>8.9999999999999993E-3</v>
      </c>
      <c r="T13" s="111">
        <v>8.9999999999999993E-3</v>
      </c>
      <c r="U13" s="104" t="s">
        <v>169</v>
      </c>
    </row>
    <row r="14" spans="1:21" ht="25.5" customHeight="1">
      <c r="A14" s="99">
        <v>6</v>
      </c>
      <c r="B14" s="100" t="s">
        <v>184</v>
      </c>
      <c r="C14" s="112"/>
      <c r="D14" s="100" t="s">
        <v>185</v>
      </c>
      <c r="E14" s="101" t="s">
        <v>186</v>
      </c>
      <c r="F14" s="101" t="s">
        <v>187</v>
      </c>
      <c r="G14" s="23">
        <f t="shared" si="0"/>
        <v>544610.39999999991</v>
      </c>
      <c r="H14" s="110">
        <v>127923</v>
      </c>
      <c r="I14" s="110">
        <v>136236.5</v>
      </c>
      <c r="J14" s="110">
        <v>138672.1</v>
      </c>
      <c r="K14" s="110">
        <v>141307.6</v>
      </c>
      <c r="L14" s="110">
        <v>231.7</v>
      </c>
      <c r="M14" s="110">
        <v>239.5</v>
      </c>
      <c r="N14" s="113">
        <f>IFERROR(IF(O14="при планировании бюджетных ассигнований численность не учитывалась",O14,AVERAGE(O14:T14)),"")</f>
        <v>2308.8333333333335</v>
      </c>
      <c r="O14" s="103">
        <v>3440</v>
      </c>
      <c r="P14" s="103">
        <v>3449</v>
      </c>
      <c r="Q14" s="111">
        <v>3482</v>
      </c>
      <c r="R14" s="111">
        <v>3482</v>
      </c>
      <c r="S14" s="111">
        <v>0</v>
      </c>
      <c r="T14" s="111">
        <v>0</v>
      </c>
      <c r="U14" s="104" t="s">
        <v>169</v>
      </c>
    </row>
    <row r="15" spans="1:21" ht="25.5" customHeight="1">
      <c r="A15" s="99">
        <v>7</v>
      </c>
      <c r="B15" s="100" t="s">
        <v>184</v>
      </c>
      <c r="C15" s="112"/>
      <c r="D15" s="100" t="s">
        <v>188</v>
      </c>
      <c r="E15" s="114" t="s">
        <v>186</v>
      </c>
      <c r="F15" s="114" t="s">
        <v>189</v>
      </c>
      <c r="G15" s="21">
        <f t="shared" si="0"/>
        <v>1986.1</v>
      </c>
      <c r="H15" s="115">
        <v>974.8</v>
      </c>
      <c r="I15" s="115">
        <v>324</v>
      </c>
      <c r="J15" s="115">
        <v>336.9</v>
      </c>
      <c r="K15" s="115">
        <v>350.4</v>
      </c>
      <c r="L15" s="115">
        <v>0</v>
      </c>
      <c r="M15" s="115">
        <v>0</v>
      </c>
      <c r="N15" s="21" t="str">
        <f t="shared" ref="N15:N32" si="2">IFERROR(IF(O15="при планировании бюджетных ассигнований численность не учитывалась",O15,MAX(O15:T15)),"")</f>
        <v>при планировании бюджетных ассигнований численность не учитывалась</v>
      </c>
      <c r="O15" s="116" t="s">
        <v>190</v>
      </c>
      <c r="P15" s="117"/>
      <c r="Q15" s="117"/>
      <c r="R15" s="117"/>
      <c r="S15" s="117"/>
      <c r="T15" s="118"/>
      <c r="U15" s="119"/>
    </row>
    <row r="16" spans="1:21" ht="25.5" customHeight="1">
      <c r="A16" s="99">
        <v>8</v>
      </c>
      <c r="B16" s="100" t="s">
        <v>191</v>
      </c>
      <c r="C16" s="100" t="s">
        <v>192</v>
      </c>
      <c r="D16" s="100" t="s">
        <v>193</v>
      </c>
      <c r="E16" s="114" t="s">
        <v>186</v>
      </c>
      <c r="F16" s="114" t="s">
        <v>194</v>
      </c>
      <c r="G16" s="21">
        <f t="shared" si="0"/>
        <v>120650.09999999999</v>
      </c>
      <c r="H16" s="115">
        <v>24413.7</v>
      </c>
      <c r="I16" s="115">
        <v>45505.3</v>
      </c>
      <c r="J16" s="115">
        <v>18237.5</v>
      </c>
      <c r="K16" s="115">
        <v>21819.9</v>
      </c>
      <c r="L16" s="115">
        <v>5673.7</v>
      </c>
      <c r="M16" s="115">
        <v>5000</v>
      </c>
      <c r="N16" s="21" t="str">
        <f t="shared" si="2"/>
        <v>при планировании бюджетных ассигнований численность не учитывалась</v>
      </c>
      <c r="O16" s="116" t="s">
        <v>190</v>
      </c>
      <c r="P16" s="117"/>
      <c r="Q16" s="117"/>
      <c r="R16" s="117"/>
      <c r="S16" s="117"/>
      <c r="T16" s="118"/>
      <c r="U16" s="119"/>
    </row>
    <row r="17" spans="1:21" ht="25.5" customHeight="1">
      <c r="A17" s="99">
        <v>9</v>
      </c>
      <c r="B17" s="100" t="s">
        <v>184</v>
      </c>
      <c r="C17" s="112"/>
      <c r="D17" s="100" t="s">
        <v>195</v>
      </c>
      <c r="E17" s="114" t="s">
        <v>186</v>
      </c>
      <c r="F17" s="114" t="s">
        <v>196</v>
      </c>
      <c r="G17" s="21">
        <f t="shared" si="0"/>
        <v>148645.9</v>
      </c>
      <c r="H17" s="115">
        <v>32197.7</v>
      </c>
      <c r="I17" s="115">
        <v>39440.199999999997</v>
      </c>
      <c r="J17" s="115">
        <v>39106.9</v>
      </c>
      <c r="K17" s="115">
        <v>37901.1</v>
      </c>
      <c r="L17" s="115">
        <v>0</v>
      </c>
      <c r="M17" s="115">
        <v>0</v>
      </c>
      <c r="N17" s="21" t="str">
        <f t="shared" si="2"/>
        <v>при планировании бюджетных ассигнований численность не учитывалась</v>
      </c>
      <c r="O17" s="116" t="s">
        <v>190</v>
      </c>
      <c r="P17" s="117"/>
      <c r="Q17" s="117"/>
      <c r="R17" s="117"/>
      <c r="S17" s="117"/>
      <c r="T17" s="118"/>
      <c r="U17" s="119"/>
    </row>
    <row r="18" spans="1:21" ht="25.5" customHeight="1">
      <c r="A18" s="99">
        <v>10</v>
      </c>
      <c r="B18" s="100" t="s">
        <v>197</v>
      </c>
      <c r="C18" s="112"/>
      <c r="D18" s="100" t="s">
        <v>198</v>
      </c>
      <c r="E18" s="114" t="s">
        <v>186</v>
      </c>
      <c r="F18" s="114" t="s">
        <v>199</v>
      </c>
      <c r="G18" s="21">
        <f t="shared" si="0"/>
        <v>56.8</v>
      </c>
      <c r="H18" s="115">
        <v>13.9</v>
      </c>
      <c r="I18" s="115">
        <v>13.9</v>
      </c>
      <c r="J18" s="115">
        <v>14.3</v>
      </c>
      <c r="K18" s="115">
        <v>14.7</v>
      </c>
      <c r="L18" s="115">
        <v>0</v>
      </c>
      <c r="M18" s="115">
        <v>0</v>
      </c>
      <c r="N18" s="21" t="str">
        <f t="shared" si="2"/>
        <v>при планировании бюджетных ассигнований численность не учитывалась</v>
      </c>
      <c r="O18" s="116" t="s">
        <v>190</v>
      </c>
      <c r="P18" s="117"/>
      <c r="Q18" s="117"/>
      <c r="R18" s="117"/>
      <c r="S18" s="117"/>
      <c r="T18" s="118"/>
      <c r="U18" s="119"/>
    </row>
    <row r="19" spans="1:21" ht="25.5" customHeight="1">
      <c r="A19" s="99">
        <v>11</v>
      </c>
      <c r="B19" s="100" t="s">
        <v>200</v>
      </c>
      <c r="C19" s="100" t="s">
        <v>201</v>
      </c>
      <c r="D19" s="100" t="s">
        <v>202</v>
      </c>
      <c r="E19" s="114" t="s">
        <v>186</v>
      </c>
      <c r="F19" s="114" t="s">
        <v>203</v>
      </c>
      <c r="G19" s="21">
        <f t="shared" si="0"/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21" t="str">
        <f t="shared" si="2"/>
        <v>при планировании бюджетных ассигнований численность не учитывалась</v>
      </c>
      <c r="O19" s="116" t="s">
        <v>190</v>
      </c>
      <c r="P19" s="117"/>
      <c r="Q19" s="117"/>
      <c r="R19" s="117"/>
      <c r="S19" s="117"/>
      <c r="T19" s="118"/>
      <c r="U19" s="119"/>
    </row>
    <row r="20" spans="1:21" ht="25.5" customHeight="1">
      <c r="A20" s="99">
        <v>12</v>
      </c>
      <c r="B20" s="100" t="s">
        <v>184</v>
      </c>
      <c r="C20" s="112"/>
      <c r="D20" s="100" t="s">
        <v>204</v>
      </c>
      <c r="E20" s="114" t="s">
        <v>186</v>
      </c>
      <c r="F20" s="114" t="s">
        <v>205</v>
      </c>
      <c r="G20" s="21">
        <f t="shared" si="0"/>
        <v>92164.2</v>
      </c>
      <c r="H20" s="115">
        <v>12185.3</v>
      </c>
      <c r="I20" s="115">
        <v>26353.1</v>
      </c>
      <c r="J20" s="115">
        <v>29062</v>
      </c>
      <c r="K20" s="115">
        <v>24563.8</v>
      </c>
      <c r="L20" s="115">
        <v>0</v>
      </c>
      <c r="M20" s="115">
        <v>0</v>
      </c>
      <c r="N20" s="21" t="str">
        <f t="shared" si="2"/>
        <v>при планировании бюджетных ассигнований численность не учитывалась</v>
      </c>
      <c r="O20" s="116" t="s">
        <v>190</v>
      </c>
      <c r="P20" s="117"/>
      <c r="Q20" s="117"/>
      <c r="R20" s="117"/>
      <c r="S20" s="117"/>
      <c r="T20" s="118"/>
      <c r="U20" s="119"/>
    </row>
    <row r="21" spans="1:21" ht="25.5" customHeight="1">
      <c r="A21" s="99">
        <v>13</v>
      </c>
      <c r="B21" s="100" t="s">
        <v>206</v>
      </c>
      <c r="C21" s="100" t="s">
        <v>207</v>
      </c>
      <c r="D21" s="100" t="s">
        <v>208</v>
      </c>
      <c r="E21" s="114" t="s">
        <v>186</v>
      </c>
      <c r="F21" s="114" t="s">
        <v>203</v>
      </c>
      <c r="G21" s="21">
        <f t="shared" si="0"/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21" t="str">
        <f t="shared" si="2"/>
        <v>при планировании бюджетных ассигнований численность не учитывалась</v>
      </c>
      <c r="O21" s="116" t="s">
        <v>190</v>
      </c>
      <c r="P21" s="117"/>
      <c r="Q21" s="117"/>
      <c r="R21" s="117"/>
      <c r="S21" s="117"/>
      <c r="T21" s="118"/>
      <c r="U21" s="119"/>
    </row>
    <row r="22" spans="1:21" ht="25.5" customHeight="1">
      <c r="A22" s="99">
        <v>14</v>
      </c>
      <c r="B22" s="100" t="s">
        <v>209</v>
      </c>
      <c r="C22" s="100" t="s">
        <v>210</v>
      </c>
      <c r="D22" s="100" t="s">
        <v>211</v>
      </c>
      <c r="E22" s="114" t="s">
        <v>186</v>
      </c>
      <c r="F22" s="114" t="s">
        <v>212</v>
      </c>
      <c r="G22" s="21">
        <f t="shared" si="0"/>
        <v>50750</v>
      </c>
      <c r="H22" s="115">
        <v>0</v>
      </c>
      <c r="I22" s="115">
        <v>10150</v>
      </c>
      <c r="J22" s="115">
        <v>10150</v>
      </c>
      <c r="K22" s="115">
        <v>10150</v>
      </c>
      <c r="L22" s="115">
        <v>10150</v>
      </c>
      <c r="M22" s="115">
        <v>10150</v>
      </c>
      <c r="N22" s="21" t="str">
        <f t="shared" si="2"/>
        <v>при планировании бюджетных ассигнований численность не учитывалась</v>
      </c>
      <c r="O22" s="116" t="s">
        <v>190</v>
      </c>
      <c r="P22" s="117"/>
      <c r="Q22" s="117"/>
      <c r="R22" s="117"/>
      <c r="S22" s="117"/>
      <c r="T22" s="118"/>
      <c r="U22" s="119"/>
    </row>
    <row r="23" spans="1:21" ht="25.5" customHeight="1">
      <c r="A23" s="99">
        <v>15</v>
      </c>
      <c r="B23" s="100" t="s">
        <v>191</v>
      </c>
      <c r="C23" s="100" t="s">
        <v>192</v>
      </c>
      <c r="D23" s="100" t="s">
        <v>213</v>
      </c>
      <c r="E23" s="114" t="s">
        <v>186</v>
      </c>
      <c r="F23" s="114" t="s">
        <v>214</v>
      </c>
      <c r="G23" s="21">
        <f t="shared" si="0"/>
        <v>38376.699999999997</v>
      </c>
      <c r="H23" s="115">
        <v>0</v>
      </c>
      <c r="I23" s="115">
        <v>14000</v>
      </c>
      <c r="J23" s="115">
        <v>14000</v>
      </c>
      <c r="K23" s="115">
        <v>10000</v>
      </c>
      <c r="L23" s="115">
        <v>0</v>
      </c>
      <c r="M23" s="115">
        <v>376.7</v>
      </c>
      <c r="N23" s="21" t="str">
        <f t="shared" si="2"/>
        <v>при планировании бюджетных ассигнований численность не учитывалась</v>
      </c>
      <c r="O23" s="116" t="s">
        <v>190</v>
      </c>
      <c r="P23" s="117"/>
      <c r="Q23" s="117"/>
      <c r="R23" s="117"/>
      <c r="S23" s="117"/>
      <c r="T23" s="118"/>
      <c r="U23" s="119"/>
    </row>
    <row r="24" spans="1:21" ht="25.5" customHeight="1">
      <c r="A24" s="99">
        <v>16</v>
      </c>
      <c r="B24" s="100" t="s">
        <v>215</v>
      </c>
      <c r="C24" s="112"/>
      <c r="D24" s="100" t="s">
        <v>216</v>
      </c>
      <c r="E24" s="114" t="s">
        <v>186</v>
      </c>
      <c r="F24" s="114" t="s">
        <v>217</v>
      </c>
      <c r="G24" s="21">
        <f t="shared" si="0"/>
        <v>25463.3</v>
      </c>
      <c r="H24" s="115">
        <v>941</v>
      </c>
      <c r="I24" s="115">
        <v>8615.6</v>
      </c>
      <c r="J24" s="115">
        <v>7408.2</v>
      </c>
      <c r="K24" s="115">
        <v>8498.5</v>
      </c>
      <c r="L24" s="115">
        <v>0</v>
      </c>
      <c r="M24" s="115">
        <v>0</v>
      </c>
      <c r="N24" s="21" t="str">
        <f t="shared" si="2"/>
        <v>при планировании бюджетных ассигнований численность не учитывалась</v>
      </c>
      <c r="O24" s="116" t="s">
        <v>190</v>
      </c>
      <c r="P24" s="117"/>
      <c r="Q24" s="117"/>
      <c r="R24" s="117"/>
      <c r="S24" s="117"/>
      <c r="T24" s="118"/>
      <c r="U24" s="119"/>
    </row>
    <row r="25" spans="1:21" ht="25.5" customHeight="1">
      <c r="A25" s="99">
        <v>17</v>
      </c>
      <c r="B25" s="100" t="s">
        <v>218</v>
      </c>
      <c r="C25" s="112"/>
      <c r="D25" s="100" t="s">
        <v>219</v>
      </c>
      <c r="E25" s="114" t="s">
        <v>186</v>
      </c>
      <c r="F25" s="114" t="s">
        <v>220</v>
      </c>
      <c r="G25" s="21">
        <f t="shared" si="0"/>
        <v>38923</v>
      </c>
      <c r="H25" s="115">
        <v>4128.2</v>
      </c>
      <c r="I25" s="115">
        <v>18349.7</v>
      </c>
      <c r="J25" s="115">
        <v>8200</v>
      </c>
      <c r="K25" s="115">
        <v>8245.1</v>
      </c>
      <c r="L25" s="115">
        <v>0</v>
      </c>
      <c r="M25" s="115">
        <v>0</v>
      </c>
      <c r="N25" s="21" t="str">
        <f t="shared" si="2"/>
        <v>при планировании бюджетных ассигнований численность не учитывалась</v>
      </c>
      <c r="O25" s="116" t="s">
        <v>190</v>
      </c>
      <c r="P25" s="117"/>
      <c r="Q25" s="117"/>
      <c r="R25" s="117"/>
      <c r="S25" s="117"/>
      <c r="T25" s="118"/>
      <c r="U25" s="119"/>
    </row>
    <row r="26" spans="1:21" ht="25.5" customHeight="1">
      <c r="A26" s="99">
        <v>18</v>
      </c>
      <c r="B26" s="100" t="s">
        <v>184</v>
      </c>
      <c r="C26" s="112"/>
      <c r="D26" s="100" t="s">
        <v>221</v>
      </c>
      <c r="E26" s="114" t="s">
        <v>186</v>
      </c>
      <c r="F26" s="114" t="s">
        <v>222</v>
      </c>
      <c r="G26" s="21">
        <f t="shared" si="0"/>
        <v>7724.8</v>
      </c>
      <c r="H26" s="115">
        <v>4566.8999999999996</v>
      </c>
      <c r="I26" s="115">
        <v>1133.3</v>
      </c>
      <c r="J26" s="115">
        <v>1003</v>
      </c>
      <c r="K26" s="115">
        <v>1021.6</v>
      </c>
      <c r="L26" s="115">
        <v>0</v>
      </c>
      <c r="M26" s="115">
        <v>0</v>
      </c>
      <c r="N26" s="21" t="str">
        <f t="shared" si="2"/>
        <v>при планировании бюджетных ассигнований численность не учитывалась</v>
      </c>
      <c r="O26" s="116" t="s">
        <v>190</v>
      </c>
      <c r="P26" s="117"/>
      <c r="Q26" s="117"/>
      <c r="R26" s="117"/>
      <c r="S26" s="117"/>
      <c r="T26" s="118"/>
      <c r="U26" s="119"/>
    </row>
    <row r="27" spans="1:21" ht="25.5" customHeight="1">
      <c r="A27" s="99">
        <v>19</v>
      </c>
      <c r="B27" s="100" t="s">
        <v>215</v>
      </c>
      <c r="C27" s="112"/>
      <c r="D27" s="100" t="s">
        <v>223</v>
      </c>
      <c r="E27" s="114" t="s">
        <v>186</v>
      </c>
      <c r="F27" s="114" t="s">
        <v>224</v>
      </c>
      <c r="G27" s="21">
        <f t="shared" si="0"/>
        <v>11041.400000000001</v>
      </c>
      <c r="H27" s="115">
        <v>5614.6</v>
      </c>
      <c r="I27" s="115">
        <v>2420.5</v>
      </c>
      <c r="J27" s="115">
        <v>854.2</v>
      </c>
      <c r="K27" s="115">
        <v>2152.1</v>
      </c>
      <c r="L27" s="115">
        <v>0</v>
      </c>
      <c r="M27" s="115">
        <v>0</v>
      </c>
      <c r="N27" s="21" t="str">
        <f t="shared" si="2"/>
        <v>при планировании бюджетных ассигнований численность не учитывалась</v>
      </c>
      <c r="O27" s="116" t="s">
        <v>190</v>
      </c>
      <c r="P27" s="117"/>
      <c r="Q27" s="117"/>
      <c r="R27" s="117"/>
      <c r="S27" s="117"/>
      <c r="T27" s="118"/>
      <c r="U27" s="119"/>
    </row>
    <row r="28" spans="1:21" ht="25.5" customHeight="1">
      <c r="A28" s="99">
        <v>20</v>
      </c>
      <c r="B28" s="100" t="s">
        <v>225</v>
      </c>
      <c r="C28" s="100" t="s">
        <v>226</v>
      </c>
      <c r="D28" s="100" t="s">
        <v>227</v>
      </c>
      <c r="E28" s="114" t="s">
        <v>186</v>
      </c>
      <c r="F28" s="114" t="s">
        <v>228</v>
      </c>
      <c r="G28" s="21">
        <f t="shared" si="0"/>
        <v>1520.1999999999998</v>
      </c>
      <c r="H28" s="115">
        <v>403.5</v>
      </c>
      <c r="I28" s="115">
        <v>318.5</v>
      </c>
      <c r="J28" s="115">
        <v>288.5</v>
      </c>
      <c r="K28" s="115">
        <v>318.5</v>
      </c>
      <c r="L28" s="115">
        <v>95.6</v>
      </c>
      <c r="M28" s="115">
        <v>95.6</v>
      </c>
      <c r="N28" s="21" t="str">
        <f t="shared" si="2"/>
        <v>при планировании бюджетных ассигнований численность не учитывалась</v>
      </c>
      <c r="O28" s="116" t="s">
        <v>190</v>
      </c>
      <c r="P28" s="117"/>
      <c r="Q28" s="117"/>
      <c r="R28" s="117"/>
      <c r="S28" s="117"/>
      <c r="T28" s="118"/>
      <c r="U28" s="119"/>
    </row>
    <row r="29" spans="1:21" ht="25.5" customHeight="1">
      <c r="A29" s="99">
        <v>21</v>
      </c>
      <c r="B29" s="100" t="s">
        <v>191</v>
      </c>
      <c r="C29" s="100" t="s">
        <v>192</v>
      </c>
      <c r="D29" s="100" t="s">
        <v>229</v>
      </c>
      <c r="E29" s="114" t="s">
        <v>186</v>
      </c>
      <c r="F29" s="114" t="s">
        <v>230</v>
      </c>
      <c r="G29" s="21">
        <f t="shared" si="0"/>
        <v>920</v>
      </c>
      <c r="H29" s="115">
        <v>200</v>
      </c>
      <c r="I29" s="115">
        <v>200</v>
      </c>
      <c r="J29" s="115">
        <v>200</v>
      </c>
      <c r="K29" s="115">
        <v>200</v>
      </c>
      <c r="L29" s="115">
        <v>60</v>
      </c>
      <c r="M29" s="115">
        <v>60</v>
      </c>
      <c r="N29" s="21" t="str">
        <f t="shared" si="2"/>
        <v>при планировании бюджетных ассигнований численность не учитывалась</v>
      </c>
      <c r="O29" s="116" t="s">
        <v>190</v>
      </c>
      <c r="P29" s="117"/>
      <c r="Q29" s="117"/>
      <c r="R29" s="117"/>
      <c r="S29" s="117"/>
      <c r="T29" s="118"/>
      <c r="U29" s="119"/>
    </row>
    <row r="30" spans="1:21" ht="25.5" customHeight="1">
      <c r="A30" s="99">
        <v>22</v>
      </c>
      <c r="B30" s="100" t="s">
        <v>231</v>
      </c>
      <c r="C30" s="100" t="s">
        <v>232</v>
      </c>
      <c r="D30" s="100" t="s">
        <v>233</v>
      </c>
      <c r="E30" s="114" t="s">
        <v>186</v>
      </c>
      <c r="F30" s="114" t="s">
        <v>234</v>
      </c>
      <c r="G30" s="21">
        <f t="shared" si="0"/>
        <v>732.9</v>
      </c>
      <c r="H30" s="115">
        <v>66.5</v>
      </c>
      <c r="I30" s="115">
        <v>89.5</v>
      </c>
      <c r="J30" s="115">
        <v>124.3</v>
      </c>
      <c r="K30" s="115">
        <v>136.69999999999999</v>
      </c>
      <c r="L30" s="115">
        <v>150.4</v>
      </c>
      <c r="M30" s="115">
        <v>165.5</v>
      </c>
      <c r="N30" s="21" t="str">
        <f t="shared" si="2"/>
        <v>при планировании бюджетных ассигнований численность не учитывалась</v>
      </c>
      <c r="O30" s="116" t="s">
        <v>190</v>
      </c>
      <c r="P30" s="117"/>
      <c r="Q30" s="117"/>
      <c r="R30" s="117"/>
      <c r="S30" s="117"/>
      <c r="T30" s="118"/>
      <c r="U30" s="119"/>
    </row>
    <row r="31" spans="1:21" ht="25.5" customHeight="1">
      <c r="A31" s="99">
        <v>23</v>
      </c>
      <c r="B31" s="100" t="s">
        <v>184</v>
      </c>
      <c r="C31" s="112"/>
      <c r="D31" s="100" t="s">
        <v>235</v>
      </c>
      <c r="E31" s="114" t="s">
        <v>186</v>
      </c>
      <c r="F31" s="114" t="s">
        <v>236</v>
      </c>
      <c r="G31" s="21">
        <f t="shared" si="0"/>
        <v>854.7</v>
      </c>
      <c r="H31" s="115">
        <v>194.7</v>
      </c>
      <c r="I31" s="115">
        <v>220</v>
      </c>
      <c r="J31" s="115">
        <v>220</v>
      </c>
      <c r="K31" s="115">
        <v>220</v>
      </c>
      <c r="L31" s="115">
        <v>0</v>
      </c>
      <c r="M31" s="115">
        <v>0</v>
      </c>
      <c r="N31" s="21" t="str">
        <f t="shared" si="2"/>
        <v>при планировании бюджетных ассигнований численность не учитывалась</v>
      </c>
      <c r="O31" s="116" t="s">
        <v>190</v>
      </c>
      <c r="P31" s="117"/>
      <c r="Q31" s="117"/>
      <c r="R31" s="117"/>
      <c r="S31" s="117"/>
      <c r="T31" s="118"/>
      <c r="U31" s="119"/>
    </row>
    <row r="32" spans="1:21" ht="25.5" customHeight="1">
      <c r="A32" s="99">
        <v>24</v>
      </c>
      <c r="B32" s="100" t="s">
        <v>225</v>
      </c>
      <c r="C32" s="100" t="s">
        <v>226</v>
      </c>
      <c r="D32" s="100" t="s">
        <v>237</v>
      </c>
      <c r="E32" s="114" t="s">
        <v>186</v>
      </c>
      <c r="F32" s="114" t="s">
        <v>238</v>
      </c>
      <c r="G32" s="21">
        <f t="shared" si="0"/>
        <v>425</v>
      </c>
      <c r="H32" s="115">
        <v>0</v>
      </c>
      <c r="I32" s="115">
        <v>85</v>
      </c>
      <c r="J32" s="115">
        <v>85</v>
      </c>
      <c r="K32" s="115">
        <v>85</v>
      </c>
      <c r="L32" s="115">
        <v>85</v>
      </c>
      <c r="M32" s="115">
        <v>85</v>
      </c>
      <c r="N32" s="21" t="str">
        <f t="shared" si="2"/>
        <v>при планировании бюджетных ассигнований численность не учитывалась</v>
      </c>
      <c r="O32" s="116" t="s">
        <v>190</v>
      </c>
      <c r="P32" s="117"/>
      <c r="Q32" s="117"/>
      <c r="R32" s="117"/>
      <c r="S32" s="117"/>
      <c r="T32" s="118"/>
      <c r="U32" s="119"/>
    </row>
    <row r="33" spans="1:21" ht="25.5" customHeight="1">
      <c r="A33" s="99">
        <v>25</v>
      </c>
      <c r="B33" s="100" t="s">
        <v>239</v>
      </c>
      <c r="C33" s="100" t="s">
        <v>240</v>
      </c>
      <c r="D33" s="100" t="s">
        <v>241</v>
      </c>
      <c r="E33" s="101" t="s">
        <v>186</v>
      </c>
      <c r="F33" s="101" t="s">
        <v>242</v>
      </c>
      <c r="G33" s="23">
        <f t="shared" si="0"/>
        <v>342.59999999999997</v>
      </c>
      <c r="H33" s="110">
        <v>209.1</v>
      </c>
      <c r="I33" s="110">
        <v>26.7</v>
      </c>
      <c r="J33" s="110">
        <v>26.7</v>
      </c>
      <c r="K33" s="110">
        <v>26.7</v>
      </c>
      <c r="L33" s="110">
        <v>26.7</v>
      </c>
      <c r="M33" s="110">
        <v>26.7</v>
      </c>
      <c r="N33" s="120">
        <f>SUM(O33:T33)</f>
        <v>306</v>
      </c>
      <c r="O33" s="103">
        <v>84</v>
      </c>
      <c r="P33" s="111">
        <v>79</v>
      </c>
      <c r="Q33" s="111">
        <v>72</v>
      </c>
      <c r="R33" s="111">
        <v>71</v>
      </c>
      <c r="S33" s="111">
        <v>0</v>
      </c>
      <c r="T33" s="111">
        <v>0</v>
      </c>
      <c r="U33" s="104" t="s">
        <v>169</v>
      </c>
    </row>
    <row r="34" spans="1:21" ht="25.5" customHeight="1">
      <c r="A34" s="99">
        <v>26</v>
      </c>
      <c r="B34" s="100" t="s">
        <v>239</v>
      </c>
      <c r="C34" s="100" t="s">
        <v>240</v>
      </c>
      <c r="D34" s="100" t="s">
        <v>243</v>
      </c>
      <c r="E34" s="114" t="s">
        <v>186</v>
      </c>
      <c r="F34" s="114" t="s">
        <v>244</v>
      </c>
      <c r="G34" s="21">
        <f t="shared" si="0"/>
        <v>312.8</v>
      </c>
      <c r="H34" s="115">
        <v>52.2</v>
      </c>
      <c r="I34" s="115">
        <v>52.2</v>
      </c>
      <c r="J34" s="115">
        <v>52.2</v>
      </c>
      <c r="K34" s="115">
        <v>52.2</v>
      </c>
      <c r="L34" s="115">
        <v>52</v>
      </c>
      <c r="M34" s="115">
        <v>52</v>
      </c>
      <c r="N34" s="21" t="str">
        <f t="shared" ref="N34:N36" si="3">IFERROR(IF(O34="при планировании бюджетных ассигнований численность не учитывалась",O34,MAX(O34:T34)),"")</f>
        <v>при планировании бюджетных ассигнований численность не учитывалась</v>
      </c>
      <c r="O34" s="116" t="s">
        <v>190</v>
      </c>
      <c r="P34" s="117"/>
      <c r="Q34" s="117"/>
      <c r="R34" s="117"/>
      <c r="S34" s="117"/>
      <c r="T34" s="118"/>
      <c r="U34" s="119"/>
    </row>
    <row r="35" spans="1:21" ht="25.5" customHeight="1">
      <c r="A35" s="99">
        <v>27</v>
      </c>
      <c r="B35" s="100" t="s">
        <v>225</v>
      </c>
      <c r="C35" s="100" t="s">
        <v>226</v>
      </c>
      <c r="D35" s="100" t="s">
        <v>245</v>
      </c>
      <c r="E35" s="114" t="s">
        <v>186</v>
      </c>
      <c r="F35" s="114" t="s">
        <v>238</v>
      </c>
      <c r="G35" s="21">
        <f t="shared" si="0"/>
        <v>30</v>
      </c>
      <c r="H35" s="115">
        <v>0</v>
      </c>
      <c r="I35" s="115">
        <v>0</v>
      </c>
      <c r="J35" s="115">
        <v>30</v>
      </c>
      <c r="K35" s="115">
        <v>0</v>
      </c>
      <c r="L35" s="115">
        <v>0</v>
      </c>
      <c r="M35" s="115">
        <v>0</v>
      </c>
      <c r="N35" s="21" t="str">
        <f t="shared" si="3"/>
        <v>при планировании бюджетных ассигнований численность не учитывалась</v>
      </c>
      <c r="O35" s="116" t="s">
        <v>190</v>
      </c>
      <c r="P35" s="117"/>
      <c r="Q35" s="117"/>
      <c r="R35" s="117"/>
      <c r="S35" s="117"/>
      <c r="T35" s="118"/>
      <c r="U35" s="119"/>
    </row>
    <row r="36" spans="1:21" ht="25.5" customHeight="1">
      <c r="A36" s="105">
        <v>28</v>
      </c>
      <c r="B36" s="106" t="s">
        <v>246</v>
      </c>
      <c r="C36" s="107"/>
      <c r="D36" s="108" t="s">
        <v>247</v>
      </c>
      <c r="E36" s="121" t="s">
        <v>248</v>
      </c>
      <c r="F36" s="114" t="s">
        <v>249</v>
      </c>
      <c r="G36" s="21">
        <f t="shared" si="0"/>
        <v>3330.3999999999996</v>
      </c>
      <c r="H36" s="115">
        <v>375</v>
      </c>
      <c r="I36" s="115">
        <v>916.3</v>
      </c>
      <c r="J36" s="115">
        <v>1067.9000000000001</v>
      </c>
      <c r="K36" s="115">
        <v>971.2</v>
      </c>
      <c r="L36" s="115">
        <v>0</v>
      </c>
      <c r="M36" s="115">
        <v>0</v>
      </c>
      <c r="N36" s="21" t="str">
        <f t="shared" si="3"/>
        <v>при планировании бюджетных ассигнований численность не учитывалась</v>
      </c>
      <c r="O36" s="116" t="s">
        <v>190</v>
      </c>
      <c r="P36" s="117"/>
      <c r="Q36" s="117"/>
      <c r="R36" s="117"/>
      <c r="S36" s="117"/>
      <c r="T36" s="118"/>
      <c r="U36" s="119"/>
    </row>
    <row r="37" spans="1:21" ht="25.5" customHeight="1">
      <c r="A37" s="105">
        <v>28</v>
      </c>
      <c r="B37" s="106" t="s">
        <v>246</v>
      </c>
      <c r="C37" s="107"/>
      <c r="D37" s="108" t="s">
        <v>247</v>
      </c>
      <c r="E37" s="109" t="s">
        <v>248</v>
      </c>
      <c r="F37" s="101" t="s">
        <v>250</v>
      </c>
      <c r="G37" s="23">
        <f t="shared" si="0"/>
        <v>6868.1</v>
      </c>
      <c r="H37" s="110">
        <v>1646</v>
      </c>
      <c r="I37" s="110">
        <v>1685</v>
      </c>
      <c r="J37" s="110">
        <v>1725.7</v>
      </c>
      <c r="K37" s="110">
        <v>1811.4</v>
      </c>
      <c r="L37" s="110">
        <v>0</v>
      </c>
      <c r="M37" s="110">
        <v>0</v>
      </c>
      <c r="N37" s="120">
        <f t="shared" ref="N37:N39" si="4">IFERROR(IF(O37="при планировании бюджетных ассигнований численность не учитывалась",O37,SUM(O37:T37)),"")</f>
        <v>26.799999999999997</v>
      </c>
      <c r="O37" s="103">
        <v>6.5</v>
      </c>
      <c r="P37" s="103">
        <v>6.6</v>
      </c>
      <c r="Q37" s="111">
        <v>6.8</v>
      </c>
      <c r="R37" s="111">
        <v>6.9</v>
      </c>
      <c r="S37" s="111">
        <v>0</v>
      </c>
      <c r="T37" s="111">
        <v>0</v>
      </c>
      <c r="U37" s="104" t="s">
        <v>169</v>
      </c>
    </row>
    <row r="38" spans="1:21" ht="25.5" customHeight="1">
      <c r="A38" s="105">
        <v>28</v>
      </c>
      <c r="B38" s="106" t="s">
        <v>246</v>
      </c>
      <c r="C38" s="107"/>
      <c r="D38" s="108" t="s">
        <v>247</v>
      </c>
      <c r="E38" s="109" t="s">
        <v>248</v>
      </c>
      <c r="F38" s="101" t="s">
        <v>251</v>
      </c>
      <c r="G38" s="23">
        <f t="shared" si="0"/>
        <v>207.9</v>
      </c>
      <c r="H38" s="110">
        <v>49.1</v>
      </c>
      <c r="I38" s="110">
        <v>51.1</v>
      </c>
      <c r="J38" s="110">
        <v>52.8</v>
      </c>
      <c r="K38" s="110">
        <v>54.9</v>
      </c>
      <c r="L38" s="110">
        <v>0</v>
      </c>
      <c r="M38" s="110">
        <v>0</v>
      </c>
      <c r="N38" s="120">
        <f t="shared" si="4"/>
        <v>18.399999999999999</v>
      </c>
      <c r="O38" s="103">
        <v>4.5</v>
      </c>
      <c r="P38" s="103">
        <v>4.5999999999999996</v>
      </c>
      <c r="Q38" s="111">
        <v>4.5999999999999996</v>
      </c>
      <c r="R38" s="111">
        <v>4.7</v>
      </c>
      <c r="S38" s="111">
        <v>0</v>
      </c>
      <c r="T38" s="111">
        <v>0</v>
      </c>
      <c r="U38" s="104" t="s">
        <v>169</v>
      </c>
    </row>
    <row r="39" spans="1:21" ht="25.5" customHeight="1">
      <c r="A39" s="105">
        <v>28</v>
      </c>
      <c r="B39" s="106" t="s">
        <v>246</v>
      </c>
      <c r="C39" s="107"/>
      <c r="D39" s="108" t="s">
        <v>247</v>
      </c>
      <c r="E39" s="109" t="s">
        <v>248</v>
      </c>
      <c r="F39" s="101" t="s">
        <v>252</v>
      </c>
      <c r="G39" s="23">
        <f t="shared" si="0"/>
        <v>0.8</v>
      </c>
      <c r="H39" s="110">
        <v>0.2</v>
      </c>
      <c r="I39" s="110">
        <v>0.2</v>
      </c>
      <c r="J39" s="110">
        <v>0.2</v>
      </c>
      <c r="K39" s="110">
        <v>0.2</v>
      </c>
      <c r="L39" s="110">
        <v>0</v>
      </c>
      <c r="M39" s="110">
        <v>0</v>
      </c>
      <c r="N39" s="120">
        <f t="shared" si="4"/>
        <v>60</v>
      </c>
      <c r="O39" s="103">
        <v>15</v>
      </c>
      <c r="P39" s="103">
        <v>15</v>
      </c>
      <c r="Q39" s="111">
        <v>15</v>
      </c>
      <c r="R39" s="111">
        <v>15</v>
      </c>
      <c r="S39" s="111">
        <v>0</v>
      </c>
      <c r="T39" s="111">
        <v>0</v>
      </c>
      <c r="U39" s="104" t="s">
        <v>169</v>
      </c>
    </row>
    <row r="40" spans="1:21" ht="25.5" customHeight="1">
      <c r="A40" s="105">
        <v>29</v>
      </c>
      <c r="B40" s="106" t="s">
        <v>253</v>
      </c>
      <c r="C40" s="107"/>
      <c r="D40" s="108" t="s">
        <v>254</v>
      </c>
      <c r="E40" s="109" t="s">
        <v>248</v>
      </c>
      <c r="F40" s="101" t="s">
        <v>255</v>
      </c>
      <c r="G40" s="23">
        <f t="shared" si="0"/>
        <v>1023.4</v>
      </c>
      <c r="H40" s="102">
        <v>196.1</v>
      </c>
      <c r="I40" s="102">
        <v>193.5</v>
      </c>
      <c r="J40" s="102">
        <v>201.2</v>
      </c>
      <c r="K40" s="102">
        <v>210.1</v>
      </c>
      <c r="L40" s="110">
        <v>0</v>
      </c>
      <c r="M40" s="102">
        <v>222.5</v>
      </c>
      <c r="N40" s="120">
        <f>IFERROR(IF(O40="при планировании бюджетных ассигнований численность не учитывалась",O40,AVERAGE(T40:AA40)),"")</f>
        <v>1.1000000000000001</v>
      </c>
      <c r="O40" s="103">
        <v>1.3</v>
      </c>
      <c r="P40" s="111">
        <v>1.1000000000000001</v>
      </c>
      <c r="Q40" s="111">
        <v>1.2</v>
      </c>
      <c r="R40" s="111">
        <v>1.1000000000000001</v>
      </c>
      <c r="S40" s="111">
        <v>1.1000000000000001</v>
      </c>
      <c r="T40" s="111">
        <v>1.1000000000000001</v>
      </c>
      <c r="U40" s="104" t="s">
        <v>169</v>
      </c>
    </row>
    <row r="41" spans="1:21" ht="25.5" customHeight="1">
      <c r="A41" s="105">
        <v>29</v>
      </c>
      <c r="B41" s="106" t="s">
        <v>253</v>
      </c>
      <c r="C41" s="107"/>
      <c r="D41" s="108" t="s">
        <v>254</v>
      </c>
      <c r="E41" s="121" t="s">
        <v>248</v>
      </c>
      <c r="F41" s="114" t="s">
        <v>256</v>
      </c>
      <c r="G41" s="21">
        <f t="shared" si="0"/>
        <v>65.100000000000009</v>
      </c>
      <c r="H41" s="122">
        <v>13.7</v>
      </c>
      <c r="I41" s="122">
        <v>24</v>
      </c>
      <c r="J41" s="122">
        <v>13.7</v>
      </c>
      <c r="K41" s="122">
        <v>13.7</v>
      </c>
      <c r="L41" s="115">
        <v>0</v>
      </c>
      <c r="M41" s="115">
        <v>0</v>
      </c>
      <c r="N41" s="21" t="str">
        <f>IFERROR(IF(O41="при планировании бюджетных ассигнований численность не учитывалась",O41,MAX(O41:T41)),"")</f>
        <v>при планировании бюджетных ассигнований численность не учитывалась</v>
      </c>
      <c r="O41" s="116" t="s">
        <v>190</v>
      </c>
      <c r="P41" s="117"/>
      <c r="Q41" s="117"/>
      <c r="R41" s="117"/>
      <c r="S41" s="117"/>
      <c r="T41" s="118"/>
      <c r="U41" s="119"/>
    </row>
    <row r="42" spans="1:21" ht="25.5" customHeight="1">
      <c r="A42" s="99">
        <v>30</v>
      </c>
      <c r="B42" s="100" t="s">
        <v>170</v>
      </c>
      <c r="C42" s="112"/>
      <c r="D42" s="100" t="s">
        <v>257</v>
      </c>
      <c r="E42" s="101" t="s">
        <v>248</v>
      </c>
      <c r="F42" s="101" t="s">
        <v>258</v>
      </c>
      <c r="G42" s="23">
        <f t="shared" si="0"/>
        <v>559.20000000000005</v>
      </c>
      <c r="H42" s="110">
        <v>68.400000000000006</v>
      </c>
      <c r="I42" s="110">
        <v>163.6</v>
      </c>
      <c r="J42" s="110">
        <v>163.6</v>
      </c>
      <c r="K42" s="110">
        <v>163.6</v>
      </c>
      <c r="L42" s="110">
        <v>0</v>
      </c>
      <c r="M42" s="110">
        <v>0</v>
      </c>
      <c r="N42" s="123">
        <f>AVERAGE(O42:R42)</f>
        <v>601</v>
      </c>
      <c r="O42" s="103">
        <v>562</v>
      </c>
      <c r="P42" s="103">
        <v>614</v>
      </c>
      <c r="Q42" s="111">
        <v>614</v>
      </c>
      <c r="R42" s="111">
        <v>614</v>
      </c>
      <c r="S42" s="111">
        <v>0</v>
      </c>
      <c r="T42" s="111">
        <v>0</v>
      </c>
      <c r="U42" s="104" t="s">
        <v>169</v>
      </c>
    </row>
    <row r="43" spans="1:21" ht="25.5" customHeight="1">
      <c r="A43" s="105">
        <v>31</v>
      </c>
      <c r="B43" s="106" t="s">
        <v>259</v>
      </c>
      <c r="C43" s="107"/>
      <c r="D43" s="108" t="s">
        <v>260</v>
      </c>
      <c r="E43" s="109" t="s">
        <v>248</v>
      </c>
      <c r="F43" s="101" t="s">
        <v>261</v>
      </c>
      <c r="G43" s="23">
        <f t="shared" si="0"/>
        <v>831.5</v>
      </c>
      <c r="H43" s="102">
        <v>125.7</v>
      </c>
      <c r="I43" s="102">
        <v>138.69999999999999</v>
      </c>
      <c r="J43" s="102">
        <v>145.1</v>
      </c>
      <c r="K43" s="102">
        <v>151.6</v>
      </c>
      <c r="L43" s="102">
        <v>135.19999999999999</v>
      </c>
      <c r="M43" s="102">
        <v>135.19999999999999</v>
      </c>
      <c r="N43" s="124">
        <f t="shared" ref="N43:N134" si="5">IFERROR(IF(O43="при планировании бюджетных ассигнований численность не учитывалась",O43,MAX(O43:T43)),"")</f>
        <v>803.95399999999995</v>
      </c>
      <c r="O43" s="125">
        <v>670.23599999999999</v>
      </c>
      <c r="P43" s="125">
        <v>760.96600000000001</v>
      </c>
      <c r="Q43" s="125">
        <v>801.87</v>
      </c>
      <c r="R43" s="125">
        <v>803.95399999999995</v>
      </c>
      <c r="S43" s="125">
        <v>803.95399999999995</v>
      </c>
      <c r="T43" s="125">
        <v>803.95399999999995</v>
      </c>
      <c r="U43" s="104" t="s">
        <v>262</v>
      </c>
    </row>
    <row r="44" spans="1:21" ht="25.5" customHeight="1">
      <c r="A44" s="105">
        <v>31</v>
      </c>
      <c r="B44" s="106" t="s">
        <v>259</v>
      </c>
      <c r="C44" s="107"/>
      <c r="D44" s="108" t="s">
        <v>260</v>
      </c>
      <c r="E44" s="121" t="s">
        <v>248</v>
      </c>
      <c r="F44" s="114" t="s">
        <v>263</v>
      </c>
      <c r="G44" s="21">
        <f t="shared" si="0"/>
        <v>10200</v>
      </c>
      <c r="H44" s="122">
        <v>0</v>
      </c>
      <c r="I44" s="122">
        <v>3400</v>
      </c>
      <c r="J44" s="122">
        <v>3400</v>
      </c>
      <c r="K44" s="122">
        <v>3400</v>
      </c>
      <c r="L44" s="122">
        <v>0</v>
      </c>
      <c r="M44" s="122">
        <v>0</v>
      </c>
      <c r="N44" s="21" t="str">
        <f t="shared" si="5"/>
        <v>при планировании бюджетных ассигнований численность не учитывалась</v>
      </c>
      <c r="O44" s="116" t="s">
        <v>190</v>
      </c>
      <c r="P44" s="117"/>
      <c r="Q44" s="117"/>
      <c r="R44" s="117"/>
      <c r="S44" s="117"/>
      <c r="T44" s="118"/>
      <c r="U44" s="119"/>
    </row>
    <row r="45" spans="1:21" ht="25.5" customHeight="1">
      <c r="A45" s="105">
        <v>31</v>
      </c>
      <c r="B45" s="106" t="s">
        <v>259</v>
      </c>
      <c r="C45" s="107"/>
      <c r="D45" s="108" t="s">
        <v>260</v>
      </c>
      <c r="E45" s="121" t="s">
        <v>248</v>
      </c>
      <c r="F45" s="114" t="s">
        <v>264</v>
      </c>
      <c r="G45" s="21">
        <f t="shared" si="0"/>
        <v>193.8</v>
      </c>
      <c r="H45" s="122">
        <v>188</v>
      </c>
      <c r="I45" s="122">
        <v>5.8</v>
      </c>
      <c r="J45" s="122">
        <v>0</v>
      </c>
      <c r="K45" s="122">
        <v>0</v>
      </c>
      <c r="L45" s="122">
        <v>0</v>
      </c>
      <c r="M45" s="122">
        <v>0</v>
      </c>
      <c r="N45" s="21" t="str">
        <f t="shared" si="5"/>
        <v>при планировании бюджетных ассигнований численность не учитывалась</v>
      </c>
      <c r="O45" s="116" t="s">
        <v>190</v>
      </c>
      <c r="P45" s="117"/>
      <c r="Q45" s="117"/>
      <c r="R45" s="117"/>
      <c r="S45" s="117"/>
      <c r="T45" s="118"/>
      <c r="U45" s="119"/>
    </row>
    <row r="46" spans="1:21" ht="25.5" customHeight="1">
      <c r="A46" s="99">
        <v>32</v>
      </c>
      <c r="B46" s="100" t="s">
        <v>259</v>
      </c>
      <c r="C46" s="112"/>
      <c r="D46" s="100" t="s">
        <v>265</v>
      </c>
      <c r="E46" s="114" t="s">
        <v>248</v>
      </c>
      <c r="F46" s="114" t="s">
        <v>266</v>
      </c>
      <c r="G46" s="21">
        <f t="shared" si="0"/>
        <v>200</v>
      </c>
      <c r="H46" s="115">
        <v>50</v>
      </c>
      <c r="I46" s="115">
        <v>50</v>
      </c>
      <c r="J46" s="115">
        <v>50</v>
      </c>
      <c r="K46" s="115">
        <v>50</v>
      </c>
      <c r="L46" s="115">
        <v>0</v>
      </c>
      <c r="M46" s="115">
        <v>0</v>
      </c>
      <c r="N46" s="21" t="str">
        <f t="shared" si="5"/>
        <v>при планировании бюджетных ассигнований численность не учитывалась</v>
      </c>
      <c r="O46" s="116" t="s">
        <v>190</v>
      </c>
      <c r="P46" s="117"/>
      <c r="Q46" s="117"/>
      <c r="R46" s="117"/>
      <c r="S46" s="117"/>
      <c r="T46" s="118"/>
      <c r="U46" s="119"/>
    </row>
    <row r="47" spans="1:21" ht="25.5" customHeight="1">
      <c r="A47" s="99">
        <v>33</v>
      </c>
      <c r="B47" s="100" t="s">
        <v>267</v>
      </c>
      <c r="C47" s="100" t="s">
        <v>268</v>
      </c>
      <c r="D47" s="100" t="s">
        <v>269</v>
      </c>
      <c r="E47" s="114" t="s">
        <v>270</v>
      </c>
      <c r="F47" s="126" t="s">
        <v>271</v>
      </c>
      <c r="G47" s="21">
        <f t="shared" si="0"/>
        <v>102214.39999999999</v>
      </c>
      <c r="H47" s="115">
        <v>8245.7999999999993</v>
      </c>
      <c r="I47" s="115">
        <v>14005</v>
      </c>
      <c r="J47" s="115">
        <v>19990.900000000001</v>
      </c>
      <c r="K47" s="115">
        <v>19990.900000000001</v>
      </c>
      <c r="L47" s="115">
        <v>19990.900000000001</v>
      </c>
      <c r="M47" s="115">
        <v>19990.900000000001</v>
      </c>
      <c r="N47" s="21" t="str">
        <f t="shared" si="5"/>
        <v>при планировании бюджетных ассигнований численность не учитывалась</v>
      </c>
      <c r="O47" s="116" t="s">
        <v>190</v>
      </c>
      <c r="P47" s="117"/>
      <c r="Q47" s="117"/>
      <c r="R47" s="117"/>
      <c r="S47" s="117"/>
      <c r="T47" s="118"/>
      <c r="U47" s="119"/>
    </row>
    <row r="48" spans="1:21" ht="25.5" customHeight="1">
      <c r="A48" s="99">
        <v>34</v>
      </c>
      <c r="B48" s="100" t="s">
        <v>272</v>
      </c>
      <c r="C48" s="100" t="s">
        <v>273</v>
      </c>
      <c r="D48" s="100" t="s">
        <v>274</v>
      </c>
      <c r="E48" s="101" t="s">
        <v>270</v>
      </c>
      <c r="F48" s="101" t="s">
        <v>275</v>
      </c>
      <c r="G48" s="23">
        <f t="shared" si="0"/>
        <v>45765.700000000004</v>
      </c>
      <c r="H48" s="110">
        <v>184</v>
      </c>
      <c r="I48" s="110">
        <v>4800.2</v>
      </c>
      <c r="J48" s="110">
        <v>9476.2999999999993</v>
      </c>
      <c r="K48" s="110">
        <v>10864.1</v>
      </c>
      <c r="L48" s="110">
        <v>10786.7</v>
      </c>
      <c r="M48" s="110">
        <v>9654.4</v>
      </c>
      <c r="N48" s="124">
        <f t="shared" si="5"/>
        <v>90</v>
      </c>
      <c r="O48" s="125">
        <v>10</v>
      </c>
      <c r="P48" s="125">
        <v>46</v>
      </c>
      <c r="Q48" s="125">
        <v>55</v>
      </c>
      <c r="R48" s="125">
        <v>75</v>
      </c>
      <c r="S48" s="125">
        <v>90</v>
      </c>
      <c r="T48" s="125">
        <v>90</v>
      </c>
      <c r="U48" s="127" t="s">
        <v>276</v>
      </c>
    </row>
    <row r="49" spans="1:21" ht="25.5" customHeight="1">
      <c r="A49" s="99">
        <v>35</v>
      </c>
      <c r="B49" s="100" t="s">
        <v>277</v>
      </c>
      <c r="C49" s="100" t="s">
        <v>278</v>
      </c>
      <c r="D49" s="100" t="s">
        <v>279</v>
      </c>
      <c r="E49" s="101" t="s">
        <v>270</v>
      </c>
      <c r="F49" s="101" t="s">
        <v>280</v>
      </c>
      <c r="G49" s="23">
        <f t="shared" si="0"/>
        <v>6403</v>
      </c>
      <c r="H49" s="110">
        <v>445</v>
      </c>
      <c r="I49" s="110">
        <v>448</v>
      </c>
      <c r="J49" s="110">
        <v>1270</v>
      </c>
      <c r="K49" s="110">
        <v>1300</v>
      </c>
      <c r="L49" s="110">
        <v>1300</v>
      </c>
      <c r="M49" s="110">
        <v>1640</v>
      </c>
      <c r="N49" s="24">
        <f t="shared" si="5"/>
        <v>3000</v>
      </c>
      <c r="O49" s="103">
        <v>1900</v>
      </c>
      <c r="P49" s="111">
        <v>2000</v>
      </c>
      <c r="Q49" s="111">
        <v>2100</v>
      </c>
      <c r="R49" s="111">
        <v>2400</v>
      </c>
      <c r="S49" s="111">
        <v>2700</v>
      </c>
      <c r="T49" s="111">
        <v>3000</v>
      </c>
      <c r="U49" s="104" t="s">
        <v>262</v>
      </c>
    </row>
    <row r="50" spans="1:21" ht="25.5" customHeight="1">
      <c r="A50" s="99">
        <v>36</v>
      </c>
      <c r="B50" s="100" t="s">
        <v>267</v>
      </c>
      <c r="C50" s="100" t="s">
        <v>268</v>
      </c>
      <c r="D50" s="100" t="s">
        <v>281</v>
      </c>
      <c r="E50" s="101" t="s">
        <v>270</v>
      </c>
      <c r="F50" s="101" t="s">
        <v>282</v>
      </c>
      <c r="G50" s="23">
        <f t="shared" si="0"/>
        <v>901.7</v>
      </c>
      <c r="H50" s="110">
        <v>28.7</v>
      </c>
      <c r="I50" s="110">
        <v>130</v>
      </c>
      <c r="J50" s="110">
        <v>105</v>
      </c>
      <c r="K50" s="110">
        <v>216</v>
      </c>
      <c r="L50" s="110">
        <v>216</v>
      </c>
      <c r="M50" s="110">
        <v>206</v>
      </c>
      <c r="N50" s="24">
        <f t="shared" si="5"/>
        <v>425</v>
      </c>
      <c r="O50" s="103">
        <v>241</v>
      </c>
      <c r="P50" s="111">
        <v>268</v>
      </c>
      <c r="Q50" s="111">
        <v>302</v>
      </c>
      <c r="R50" s="111">
        <v>341</v>
      </c>
      <c r="S50" s="111">
        <v>382</v>
      </c>
      <c r="T50" s="111">
        <v>425</v>
      </c>
      <c r="U50" s="119"/>
    </row>
    <row r="51" spans="1:21" ht="25.5" customHeight="1">
      <c r="A51" s="99">
        <v>37</v>
      </c>
      <c r="B51" s="100" t="s">
        <v>277</v>
      </c>
      <c r="C51" s="100" t="s">
        <v>278</v>
      </c>
      <c r="D51" s="100" t="s">
        <v>283</v>
      </c>
      <c r="E51" s="101" t="s">
        <v>270</v>
      </c>
      <c r="F51" s="101" t="s">
        <v>284</v>
      </c>
      <c r="G51" s="23">
        <f t="shared" si="0"/>
        <v>611.70000000000005</v>
      </c>
      <c r="H51" s="110">
        <v>301.7</v>
      </c>
      <c r="I51" s="110">
        <v>310</v>
      </c>
      <c r="J51" s="110">
        <v>0</v>
      </c>
      <c r="K51" s="110">
        <v>0</v>
      </c>
      <c r="L51" s="110">
        <v>0</v>
      </c>
      <c r="M51" s="110">
        <v>0</v>
      </c>
      <c r="N51" s="24">
        <f t="shared" si="5"/>
        <v>30</v>
      </c>
      <c r="O51" s="103">
        <v>15</v>
      </c>
      <c r="P51" s="111">
        <v>30</v>
      </c>
      <c r="Q51" s="116" t="s">
        <v>285</v>
      </c>
      <c r="R51" s="117"/>
      <c r="S51" s="117"/>
      <c r="T51" s="118"/>
      <c r="U51" s="119"/>
    </row>
    <row r="52" spans="1:21" ht="25.5" customHeight="1">
      <c r="A52" s="99">
        <v>38</v>
      </c>
      <c r="B52" s="100" t="s">
        <v>277</v>
      </c>
      <c r="C52" s="100" t="s">
        <v>278</v>
      </c>
      <c r="D52" s="100" t="s">
        <v>286</v>
      </c>
      <c r="E52" s="114" t="s">
        <v>270</v>
      </c>
      <c r="F52" s="114" t="s">
        <v>287</v>
      </c>
      <c r="G52" s="21">
        <f t="shared" si="0"/>
        <v>56</v>
      </c>
      <c r="H52" s="115">
        <v>3</v>
      </c>
      <c r="I52" s="115">
        <v>23</v>
      </c>
      <c r="J52" s="115">
        <v>30</v>
      </c>
      <c r="K52" s="115">
        <v>0</v>
      </c>
      <c r="L52" s="115">
        <v>0</v>
      </c>
      <c r="M52" s="115">
        <v>0</v>
      </c>
      <c r="N52" s="21" t="str">
        <f t="shared" si="5"/>
        <v>при планировании бюджетных ассигнований численность не учитывалась</v>
      </c>
      <c r="O52" s="116" t="s">
        <v>190</v>
      </c>
      <c r="P52" s="117"/>
      <c r="Q52" s="117"/>
      <c r="R52" s="117"/>
      <c r="S52" s="117"/>
      <c r="T52" s="118"/>
      <c r="U52" s="119"/>
    </row>
    <row r="53" spans="1:21" ht="25.5" customHeight="1">
      <c r="A53" s="105">
        <v>39</v>
      </c>
      <c r="B53" s="106" t="s">
        <v>288</v>
      </c>
      <c r="C53" s="106" t="s">
        <v>289</v>
      </c>
      <c r="D53" s="108" t="s">
        <v>290</v>
      </c>
      <c r="E53" s="121" t="s">
        <v>291</v>
      </c>
      <c r="F53" s="114" t="s">
        <v>292</v>
      </c>
      <c r="G53" s="21">
        <f t="shared" si="0"/>
        <v>150407.20000000001</v>
      </c>
      <c r="H53" s="122">
        <v>23166.5</v>
      </c>
      <c r="I53" s="122">
        <v>26833.5</v>
      </c>
      <c r="J53" s="122">
        <v>25203.599999999999</v>
      </c>
      <c r="K53" s="122">
        <v>25203.599999999999</v>
      </c>
      <c r="L53" s="122">
        <v>25000</v>
      </c>
      <c r="M53" s="122">
        <v>25000</v>
      </c>
      <c r="N53" s="21" t="str">
        <f t="shared" si="5"/>
        <v>при планировании бюджетных ассигнований численность не учитывалась</v>
      </c>
      <c r="O53" s="116" t="s">
        <v>190</v>
      </c>
      <c r="P53" s="117"/>
      <c r="Q53" s="117"/>
      <c r="R53" s="117"/>
      <c r="S53" s="117"/>
      <c r="T53" s="118"/>
      <c r="U53" s="119"/>
    </row>
    <row r="54" spans="1:21" ht="25.5" customHeight="1">
      <c r="A54" s="105">
        <v>39</v>
      </c>
      <c r="B54" s="106" t="s">
        <v>288</v>
      </c>
      <c r="C54" s="106" t="s">
        <v>289</v>
      </c>
      <c r="D54" s="108" t="s">
        <v>290</v>
      </c>
      <c r="E54" s="121" t="s">
        <v>291</v>
      </c>
      <c r="F54" s="114" t="s">
        <v>293</v>
      </c>
      <c r="G54" s="21">
        <f t="shared" si="0"/>
        <v>689.8</v>
      </c>
      <c r="H54" s="122">
        <v>200</v>
      </c>
      <c r="I54" s="122">
        <v>200</v>
      </c>
      <c r="J54" s="122">
        <v>200</v>
      </c>
      <c r="K54" s="122">
        <v>89.8</v>
      </c>
      <c r="L54" s="122">
        <v>0</v>
      </c>
      <c r="M54" s="122">
        <v>0</v>
      </c>
      <c r="N54" s="21" t="str">
        <f t="shared" si="5"/>
        <v>при планировании бюджетных ассигнований численность не учитывалась</v>
      </c>
      <c r="O54" s="116" t="s">
        <v>190</v>
      </c>
      <c r="P54" s="117"/>
      <c r="Q54" s="117"/>
      <c r="R54" s="117"/>
      <c r="S54" s="117"/>
      <c r="T54" s="118"/>
      <c r="U54" s="119"/>
    </row>
    <row r="55" spans="1:21" ht="25.5" customHeight="1">
      <c r="A55" s="99">
        <v>40</v>
      </c>
      <c r="B55" s="100" t="s">
        <v>288</v>
      </c>
      <c r="C55" s="100" t="s">
        <v>289</v>
      </c>
      <c r="D55" s="100" t="s">
        <v>294</v>
      </c>
      <c r="E55" s="114" t="s">
        <v>291</v>
      </c>
      <c r="F55" s="114" t="s">
        <v>295</v>
      </c>
      <c r="G55" s="21">
        <f t="shared" si="0"/>
        <v>44400</v>
      </c>
      <c r="H55" s="122">
        <v>7450.2</v>
      </c>
      <c r="I55" s="122">
        <v>11849.8</v>
      </c>
      <c r="J55" s="122">
        <v>9000</v>
      </c>
      <c r="K55" s="122">
        <v>4100</v>
      </c>
      <c r="L55" s="122">
        <v>3636</v>
      </c>
      <c r="M55" s="122">
        <v>8364</v>
      </c>
      <c r="N55" s="21" t="str">
        <f t="shared" si="5"/>
        <v>при планировании бюджетных ассигнований численность не учитывалась</v>
      </c>
      <c r="O55" s="116" t="s">
        <v>190</v>
      </c>
      <c r="P55" s="117"/>
      <c r="Q55" s="117"/>
      <c r="R55" s="117"/>
      <c r="S55" s="117"/>
      <c r="T55" s="118"/>
      <c r="U55" s="119"/>
    </row>
    <row r="56" spans="1:21" ht="25.5" customHeight="1">
      <c r="A56" s="105">
        <v>41</v>
      </c>
      <c r="B56" s="106" t="s">
        <v>296</v>
      </c>
      <c r="C56" s="106" t="s">
        <v>297</v>
      </c>
      <c r="D56" s="108" t="s">
        <v>298</v>
      </c>
      <c r="E56" s="121" t="s">
        <v>291</v>
      </c>
      <c r="F56" s="114" t="s">
        <v>299</v>
      </c>
      <c r="G56" s="21">
        <f t="shared" si="0"/>
        <v>28630</v>
      </c>
      <c r="H56" s="122">
        <v>3303.5</v>
      </c>
      <c r="I56" s="122">
        <v>3336.5</v>
      </c>
      <c r="J56" s="122">
        <v>5130</v>
      </c>
      <c r="K56" s="122">
        <v>5130</v>
      </c>
      <c r="L56" s="122">
        <v>5130</v>
      </c>
      <c r="M56" s="122">
        <v>6600</v>
      </c>
      <c r="N56" s="21" t="str">
        <f t="shared" si="5"/>
        <v>при планировании бюджетных ассигнований численность не учитывалась</v>
      </c>
      <c r="O56" s="116" t="s">
        <v>190</v>
      </c>
      <c r="P56" s="117"/>
      <c r="Q56" s="117"/>
      <c r="R56" s="117"/>
      <c r="S56" s="117"/>
      <c r="T56" s="118"/>
      <c r="U56" s="119"/>
    </row>
    <row r="57" spans="1:21" ht="25.5" customHeight="1">
      <c r="A57" s="105">
        <v>41</v>
      </c>
      <c r="B57" s="106" t="s">
        <v>296</v>
      </c>
      <c r="C57" s="106" t="s">
        <v>297</v>
      </c>
      <c r="D57" s="108" t="s">
        <v>298</v>
      </c>
      <c r="E57" s="121" t="s">
        <v>291</v>
      </c>
      <c r="F57" s="114" t="s">
        <v>300</v>
      </c>
      <c r="G57" s="21">
        <f t="shared" si="0"/>
        <v>120</v>
      </c>
      <c r="H57" s="122">
        <v>0</v>
      </c>
      <c r="I57" s="122">
        <v>40</v>
      </c>
      <c r="J57" s="122">
        <v>40</v>
      </c>
      <c r="K57" s="122">
        <v>40</v>
      </c>
      <c r="L57" s="122">
        <v>0</v>
      </c>
      <c r="M57" s="122">
        <v>0</v>
      </c>
      <c r="N57" s="21" t="str">
        <f t="shared" si="5"/>
        <v>при планировании бюджетных ассигнований численность не учитывалась</v>
      </c>
      <c r="O57" s="116" t="s">
        <v>190</v>
      </c>
      <c r="P57" s="117"/>
      <c r="Q57" s="117"/>
      <c r="R57" s="117"/>
      <c r="S57" s="117"/>
      <c r="T57" s="118"/>
      <c r="U57" s="119"/>
    </row>
    <row r="58" spans="1:21" ht="25.5" customHeight="1">
      <c r="A58" s="105">
        <v>41</v>
      </c>
      <c r="B58" s="106" t="s">
        <v>296</v>
      </c>
      <c r="C58" s="106" t="s">
        <v>297</v>
      </c>
      <c r="D58" s="108" t="s">
        <v>298</v>
      </c>
      <c r="E58" s="121" t="s">
        <v>291</v>
      </c>
      <c r="F58" s="114" t="s">
        <v>301</v>
      </c>
      <c r="G58" s="21">
        <f t="shared" si="0"/>
        <v>200</v>
      </c>
      <c r="H58" s="122">
        <v>0</v>
      </c>
      <c r="I58" s="122">
        <v>0</v>
      </c>
      <c r="J58" s="122">
        <v>0</v>
      </c>
      <c r="K58" s="122">
        <v>0</v>
      </c>
      <c r="L58" s="122">
        <v>100</v>
      </c>
      <c r="M58" s="122">
        <v>100</v>
      </c>
      <c r="N58" s="21" t="str">
        <f t="shared" si="5"/>
        <v>при планировании бюджетных ассигнований численность не учитывалась</v>
      </c>
      <c r="O58" s="116" t="s">
        <v>190</v>
      </c>
      <c r="P58" s="117"/>
      <c r="Q58" s="117"/>
      <c r="R58" s="117"/>
      <c r="S58" s="117"/>
      <c r="T58" s="118"/>
      <c r="U58" s="119"/>
    </row>
    <row r="59" spans="1:21" ht="25.5" customHeight="1">
      <c r="A59" s="99">
        <v>42</v>
      </c>
      <c r="B59" s="100" t="s">
        <v>302</v>
      </c>
      <c r="C59" s="100" t="s">
        <v>303</v>
      </c>
      <c r="D59" s="100" t="s">
        <v>304</v>
      </c>
      <c r="E59" s="114" t="s">
        <v>291</v>
      </c>
      <c r="F59" s="114" t="s">
        <v>305</v>
      </c>
      <c r="G59" s="21">
        <f t="shared" si="0"/>
        <v>26007</v>
      </c>
      <c r="H59" s="115">
        <v>3193.5</v>
      </c>
      <c r="I59" s="115">
        <v>4590</v>
      </c>
      <c r="J59" s="115">
        <v>4550</v>
      </c>
      <c r="K59" s="115">
        <v>4553.5</v>
      </c>
      <c r="L59" s="115">
        <v>4550</v>
      </c>
      <c r="M59" s="115">
        <v>4570</v>
      </c>
      <c r="N59" s="21" t="str">
        <f t="shared" si="5"/>
        <v>при планировании бюджетных ассигнований численность не учитывалась</v>
      </c>
      <c r="O59" s="116" t="s">
        <v>190</v>
      </c>
      <c r="P59" s="117"/>
      <c r="Q59" s="117"/>
      <c r="R59" s="117"/>
      <c r="S59" s="117"/>
      <c r="T59" s="118"/>
      <c r="U59" s="119"/>
    </row>
    <row r="60" spans="1:21" ht="25.5" customHeight="1">
      <c r="A60" s="105">
        <v>43</v>
      </c>
      <c r="B60" s="106" t="s">
        <v>288</v>
      </c>
      <c r="C60" s="106" t="s">
        <v>289</v>
      </c>
      <c r="D60" s="108" t="s">
        <v>306</v>
      </c>
      <c r="E60" s="121" t="s">
        <v>291</v>
      </c>
      <c r="F60" s="114" t="s">
        <v>307</v>
      </c>
      <c r="G60" s="21">
        <f t="shared" si="0"/>
        <v>18130</v>
      </c>
      <c r="H60" s="122">
        <v>3070.7</v>
      </c>
      <c r="I60" s="122">
        <v>3119.3</v>
      </c>
      <c r="J60" s="122">
        <v>3230</v>
      </c>
      <c r="K60" s="122">
        <v>3230</v>
      </c>
      <c r="L60" s="122">
        <v>2740</v>
      </c>
      <c r="M60" s="122">
        <v>2740</v>
      </c>
      <c r="N60" s="21" t="str">
        <f t="shared" si="5"/>
        <v>при планировании бюджетных ассигнований численность не учитывалась</v>
      </c>
      <c r="O60" s="116" t="s">
        <v>190</v>
      </c>
      <c r="P60" s="117"/>
      <c r="Q60" s="117"/>
      <c r="R60" s="117"/>
      <c r="S60" s="117"/>
      <c r="T60" s="118"/>
      <c r="U60" s="119"/>
    </row>
    <row r="61" spans="1:21" ht="25.5" customHeight="1">
      <c r="A61" s="105">
        <v>43</v>
      </c>
      <c r="B61" s="106" t="s">
        <v>288</v>
      </c>
      <c r="C61" s="106" t="s">
        <v>289</v>
      </c>
      <c r="D61" s="108" t="s">
        <v>306</v>
      </c>
      <c r="E61" s="121" t="s">
        <v>291</v>
      </c>
      <c r="F61" s="114" t="s">
        <v>308</v>
      </c>
      <c r="G61" s="21">
        <f t="shared" si="0"/>
        <v>120</v>
      </c>
      <c r="H61" s="122">
        <v>10</v>
      </c>
      <c r="I61" s="122">
        <v>30</v>
      </c>
      <c r="J61" s="122">
        <v>30</v>
      </c>
      <c r="K61" s="122">
        <v>30</v>
      </c>
      <c r="L61" s="122">
        <v>10</v>
      </c>
      <c r="M61" s="122">
        <v>10</v>
      </c>
      <c r="N61" s="21" t="str">
        <f t="shared" si="5"/>
        <v>при планировании бюджетных ассигнований численность не учитывалась</v>
      </c>
      <c r="O61" s="116" t="s">
        <v>190</v>
      </c>
      <c r="P61" s="117"/>
      <c r="Q61" s="117"/>
      <c r="R61" s="117"/>
      <c r="S61" s="117"/>
      <c r="T61" s="118"/>
      <c r="U61" s="119"/>
    </row>
    <row r="62" spans="1:21" ht="25.5" customHeight="1">
      <c r="A62" s="99">
        <v>44</v>
      </c>
      <c r="B62" s="100" t="s">
        <v>288</v>
      </c>
      <c r="C62" s="100" t="s">
        <v>289</v>
      </c>
      <c r="D62" s="100" t="s">
        <v>309</v>
      </c>
      <c r="E62" s="114" t="s">
        <v>291</v>
      </c>
      <c r="F62" s="114" t="s">
        <v>310</v>
      </c>
      <c r="G62" s="21">
        <f t="shared" si="0"/>
        <v>18053.2</v>
      </c>
      <c r="H62" s="122">
        <v>4377.7</v>
      </c>
      <c r="I62" s="122">
        <v>6891.5</v>
      </c>
      <c r="J62" s="122">
        <v>3800</v>
      </c>
      <c r="K62" s="122">
        <v>1260</v>
      </c>
      <c r="L62" s="122">
        <v>1724</v>
      </c>
      <c r="M62" s="122">
        <v>0</v>
      </c>
      <c r="N62" s="21" t="str">
        <f t="shared" si="5"/>
        <v>при планировании бюджетных ассигнований численность не учитывалась</v>
      </c>
      <c r="O62" s="116" t="s">
        <v>190</v>
      </c>
      <c r="P62" s="117"/>
      <c r="Q62" s="117"/>
      <c r="R62" s="117"/>
      <c r="S62" s="117"/>
      <c r="T62" s="118"/>
      <c r="U62" s="119"/>
    </row>
    <row r="63" spans="1:21" ht="25.5" customHeight="1">
      <c r="A63" s="105">
        <v>45</v>
      </c>
      <c r="B63" s="106" t="s">
        <v>311</v>
      </c>
      <c r="C63" s="106" t="s">
        <v>312</v>
      </c>
      <c r="D63" s="108" t="s">
        <v>313</v>
      </c>
      <c r="E63" s="121" t="s">
        <v>291</v>
      </c>
      <c r="F63" s="114" t="s">
        <v>314</v>
      </c>
      <c r="G63" s="21">
        <f t="shared" si="0"/>
        <v>10860</v>
      </c>
      <c r="H63" s="122">
        <v>1360</v>
      </c>
      <c r="I63" s="122">
        <v>810</v>
      </c>
      <c r="J63" s="122">
        <v>1620</v>
      </c>
      <c r="K63" s="122">
        <v>1440</v>
      </c>
      <c r="L63" s="122">
        <v>2430</v>
      </c>
      <c r="M63" s="122">
        <v>3200</v>
      </c>
      <c r="N63" s="21" t="str">
        <f t="shared" si="5"/>
        <v>при планировании бюджетных ассигнований численность не учитывалась</v>
      </c>
      <c r="O63" s="116" t="s">
        <v>190</v>
      </c>
      <c r="P63" s="117"/>
      <c r="Q63" s="117"/>
      <c r="R63" s="117"/>
      <c r="S63" s="117"/>
      <c r="T63" s="118"/>
      <c r="U63" s="119"/>
    </row>
    <row r="64" spans="1:21" ht="25.5" customHeight="1">
      <c r="A64" s="105">
        <v>45</v>
      </c>
      <c r="B64" s="106" t="s">
        <v>311</v>
      </c>
      <c r="C64" s="106" t="s">
        <v>312</v>
      </c>
      <c r="D64" s="108" t="s">
        <v>313</v>
      </c>
      <c r="E64" s="121" t="s">
        <v>291</v>
      </c>
      <c r="F64" s="114" t="s">
        <v>315</v>
      </c>
      <c r="G64" s="21">
        <f t="shared" si="0"/>
        <v>1010</v>
      </c>
      <c r="H64" s="122">
        <v>170</v>
      </c>
      <c r="I64" s="122">
        <v>130</v>
      </c>
      <c r="J64" s="122">
        <v>170</v>
      </c>
      <c r="K64" s="122">
        <v>170</v>
      </c>
      <c r="L64" s="122">
        <v>170</v>
      </c>
      <c r="M64" s="122">
        <v>200</v>
      </c>
      <c r="N64" s="21" t="str">
        <f t="shared" si="5"/>
        <v>при планировании бюджетных ассигнований численность не учитывалась</v>
      </c>
      <c r="O64" s="116" t="s">
        <v>190</v>
      </c>
      <c r="P64" s="117"/>
      <c r="Q64" s="117"/>
      <c r="R64" s="117"/>
      <c r="S64" s="117"/>
      <c r="T64" s="118"/>
      <c r="U64" s="119"/>
    </row>
    <row r="65" spans="1:21" ht="25.5" customHeight="1">
      <c r="A65" s="99">
        <v>46</v>
      </c>
      <c r="B65" s="100" t="s">
        <v>272</v>
      </c>
      <c r="C65" s="100" t="s">
        <v>273</v>
      </c>
      <c r="D65" s="100" t="s">
        <v>316</v>
      </c>
      <c r="E65" s="101" t="s">
        <v>291</v>
      </c>
      <c r="F65" s="101" t="s">
        <v>317</v>
      </c>
      <c r="G65" s="23">
        <f t="shared" si="0"/>
        <v>10369.4</v>
      </c>
      <c r="H65" s="110">
        <v>273.89999999999998</v>
      </c>
      <c r="I65" s="110">
        <v>805.6</v>
      </c>
      <c r="J65" s="110">
        <v>571.79999999999995</v>
      </c>
      <c r="K65" s="110">
        <v>2795.6</v>
      </c>
      <c r="L65" s="110">
        <v>2904.6</v>
      </c>
      <c r="M65" s="110">
        <v>3017.9</v>
      </c>
      <c r="N65" s="24">
        <f t="shared" si="5"/>
        <v>1455</v>
      </c>
      <c r="O65" s="103">
        <v>85</v>
      </c>
      <c r="P65" s="103">
        <v>170</v>
      </c>
      <c r="Q65" s="103">
        <v>255</v>
      </c>
      <c r="R65" s="103">
        <v>655</v>
      </c>
      <c r="S65" s="103">
        <v>1055</v>
      </c>
      <c r="T65" s="103">
        <v>1455</v>
      </c>
      <c r="U65" s="127" t="s">
        <v>318</v>
      </c>
    </row>
    <row r="66" spans="1:21" ht="25.5" customHeight="1">
      <c r="A66" s="105">
        <v>47</v>
      </c>
      <c r="B66" s="106" t="s">
        <v>296</v>
      </c>
      <c r="C66" s="106" t="s">
        <v>297</v>
      </c>
      <c r="D66" s="108" t="s">
        <v>319</v>
      </c>
      <c r="E66" s="121" t="s">
        <v>291</v>
      </c>
      <c r="F66" s="114" t="s">
        <v>320</v>
      </c>
      <c r="G66" s="21">
        <f t="shared" si="0"/>
        <v>32.700000000000003</v>
      </c>
      <c r="H66" s="122">
        <v>0</v>
      </c>
      <c r="I66" s="122">
        <v>10.9</v>
      </c>
      <c r="J66" s="122">
        <v>10.9</v>
      </c>
      <c r="K66" s="122">
        <v>10.9</v>
      </c>
      <c r="L66" s="122">
        <v>0</v>
      </c>
      <c r="M66" s="122">
        <v>0</v>
      </c>
      <c r="N66" s="21" t="str">
        <f t="shared" si="5"/>
        <v>при планировании бюджетных ассигнований численность не учитывалась</v>
      </c>
      <c r="O66" s="116" t="s">
        <v>190</v>
      </c>
      <c r="P66" s="117"/>
      <c r="Q66" s="117"/>
      <c r="R66" s="117"/>
      <c r="S66" s="117"/>
      <c r="T66" s="118"/>
      <c r="U66" s="119"/>
    </row>
    <row r="67" spans="1:21" ht="25.5" customHeight="1">
      <c r="A67" s="105">
        <v>47</v>
      </c>
      <c r="B67" s="106" t="s">
        <v>296</v>
      </c>
      <c r="C67" s="106" t="s">
        <v>297</v>
      </c>
      <c r="D67" s="108" t="s">
        <v>319</v>
      </c>
      <c r="E67" s="121" t="s">
        <v>291</v>
      </c>
      <c r="F67" s="114" t="s">
        <v>321</v>
      </c>
      <c r="G67" s="21">
        <f t="shared" si="0"/>
        <v>8769.7999999999993</v>
      </c>
      <c r="H67" s="122">
        <v>1432.8</v>
      </c>
      <c r="I67" s="122">
        <v>1490.4</v>
      </c>
      <c r="J67" s="122">
        <v>1468.1</v>
      </c>
      <c r="K67" s="122">
        <v>1468.5</v>
      </c>
      <c r="L67" s="122">
        <v>1455</v>
      </c>
      <c r="M67" s="122">
        <v>1455</v>
      </c>
      <c r="N67" s="21" t="str">
        <f t="shared" si="5"/>
        <v>при планировании бюджетных ассигнований численность не учитывалась</v>
      </c>
      <c r="O67" s="116" t="s">
        <v>190</v>
      </c>
      <c r="P67" s="117"/>
      <c r="Q67" s="117"/>
      <c r="R67" s="117"/>
      <c r="S67" s="117"/>
      <c r="T67" s="118"/>
      <c r="U67" s="119"/>
    </row>
    <row r="68" spans="1:21" ht="25.5" customHeight="1">
      <c r="A68" s="105">
        <v>48</v>
      </c>
      <c r="B68" s="106" t="s">
        <v>322</v>
      </c>
      <c r="C68" s="106" t="s">
        <v>323</v>
      </c>
      <c r="D68" s="108" t="s">
        <v>324</v>
      </c>
      <c r="E68" s="121" t="s">
        <v>291</v>
      </c>
      <c r="F68" s="114" t="s">
        <v>325</v>
      </c>
      <c r="G68" s="21">
        <f t="shared" si="0"/>
        <v>843.3</v>
      </c>
      <c r="H68" s="122">
        <v>431.1</v>
      </c>
      <c r="I68" s="122">
        <v>412.2</v>
      </c>
      <c r="J68" s="122">
        <v>0</v>
      </c>
      <c r="K68" s="122">
        <v>0</v>
      </c>
      <c r="L68" s="122">
        <v>0</v>
      </c>
      <c r="M68" s="122">
        <v>0</v>
      </c>
      <c r="N68" s="21" t="str">
        <f t="shared" si="5"/>
        <v>при планировании бюджетных ассигнований численность не учитывалась</v>
      </c>
      <c r="O68" s="116" t="s">
        <v>190</v>
      </c>
      <c r="P68" s="117"/>
      <c r="Q68" s="117"/>
      <c r="R68" s="117"/>
      <c r="S68" s="117"/>
      <c r="T68" s="118"/>
      <c r="U68" s="119"/>
    </row>
    <row r="69" spans="1:21" ht="25.5" customHeight="1">
      <c r="A69" s="105">
        <v>48</v>
      </c>
      <c r="B69" s="106" t="s">
        <v>322</v>
      </c>
      <c r="C69" s="106" t="s">
        <v>323</v>
      </c>
      <c r="D69" s="108" t="s">
        <v>324</v>
      </c>
      <c r="E69" s="121" t="s">
        <v>291</v>
      </c>
      <c r="F69" s="114" t="s">
        <v>326</v>
      </c>
      <c r="G69" s="21">
        <f t="shared" si="0"/>
        <v>288.5</v>
      </c>
      <c r="H69" s="122">
        <v>128</v>
      </c>
      <c r="I69" s="122">
        <v>160.5</v>
      </c>
      <c r="J69" s="122">
        <v>0</v>
      </c>
      <c r="K69" s="122">
        <v>0</v>
      </c>
      <c r="L69" s="122">
        <v>0</v>
      </c>
      <c r="M69" s="122">
        <v>0</v>
      </c>
      <c r="N69" s="21" t="str">
        <f t="shared" si="5"/>
        <v>при планировании бюджетных ассигнований численность не учитывалась</v>
      </c>
      <c r="O69" s="116" t="s">
        <v>190</v>
      </c>
      <c r="P69" s="117"/>
      <c r="Q69" s="117"/>
      <c r="R69" s="117"/>
      <c r="S69" s="117"/>
      <c r="T69" s="118"/>
      <c r="U69" s="119"/>
    </row>
    <row r="70" spans="1:21" ht="25.5" customHeight="1">
      <c r="A70" s="105">
        <v>48</v>
      </c>
      <c r="B70" s="106" t="s">
        <v>322</v>
      </c>
      <c r="C70" s="106" t="s">
        <v>323</v>
      </c>
      <c r="D70" s="108" t="s">
        <v>324</v>
      </c>
      <c r="E70" s="121" t="s">
        <v>291</v>
      </c>
      <c r="F70" s="114" t="s">
        <v>327</v>
      </c>
      <c r="G70" s="21">
        <f t="shared" si="0"/>
        <v>125.39999999999999</v>
      </c>
      <c r="H70" s="122">
        <v>58.8</v>
      </c>
      <c r="I70" s="122">
        <v>66.599999999999994</v>
      </c>
      <c r="J70" s="122">
        <v>0</v>
      </c>
      <c r="K70" s="122">
        <v>0</v>
      </c>
      <c r="L70" s="122">
        <v>0</v>
      </c>
      <c r="M70" s="122">
        <v>0</v>
      </c>
      <c r="N70" s="21" t="str">
        <f t="shared" si="5"/>
        <v>при планировании бюджетных ассигнований численность не учитывалась</v>
      </c>
      <c r="O70" s="116" t="s">
        <v>190</v>
      </c>
      <c r="P70" s="117"/>
      <c r="Q70" s="117"/>
      <c r="R70" s="117"/>
      <c r="S70" s="117"/>
      <c r="T70" s="118"/>
      <c r="U70" s="119"/>
    </row>
    <row r="71" spans="1:21" ht="25.5" customHeight="1">
      <c r="A71" s="105">
        <v>48</v>
      </c>
      <c r="B71" s="106" t="s">
        <v>322</v>
      </c>
      <c r="C71" s="106" t="s">
        <v>323</v>
      </c>
      <c r="D71" s="108" t="s">
        <v>324</v>
      </c>
      <c r="E71" s="121" t="s">
        <v>291</v>
      </c>
      <c r="F71" s="114" t="s">
        <v>328</v>
      </c>
      <c r="G71" s="21">
        <f t="shared" si="0"/>
        <v>6902.7</v>
      </c>
      <c r="H71" s="122">
        <v>52</v>
      </c>
      <c r="I71" s="122">
        <v>30.7</v>
      </c>
      <c r="J71" s="122">
        <v>980</v>
      </c>
      <c r="K71" s="122">
        <v>1960</v>
      </c>
      <c r="L71" s="122">
        <v>1950</v>
      </c>
      <c r="M71" s="122">
        <v>1930</v>
      </c>
      <c r="N71" s="21" t="str">
        <f t="shared" si="5"/>
        <v>при планировании бюджетных ассигнований численность не учитывалась</v>
      </c>
      <c r="O71" s="116" t="s">
        <v>190</v>
      </c>
      <c r="P71" s="117"/>
      <c r="Q71" s="117"/>
      <c r="R71" s="117"/>
      <c r="S71" s="117"/>
      <c r="T71" s="118"/>
      <c r="U71" s="119"/>
    </row>
    <row r="72" spans="1:21" ht="25.5" customHeight="1">
      <c r="A72" s="99">
        <v>49</v>
      </c>
      <c r="B72" s="100" t="s">
        <v>296</v>
      </c>
      <c r="C72" s="100" t="s">
        <v>297</v>
      </c>
      <c r="D72" s="100" t="s">
        <v>329</v>
      </c>
      <c r="E72" s="101" t="s">
        <v>291</v>
      </c>
      <c r="F72" s="101" t="s">
        <v>330</v>
      </c>
      <c r="G72" s="23">
        <f t="shared" si="0"/>
        <v>8000</v>
      </c>
      <c r="H72" s="102">
        <v>945.8</v>
      </c>
      <c r="I72" s="102">
        <v>1054.2</v>
      </c>
      <c r="J72" s="102">
        <v>1000</v>
      </c>
      <c r="K72" s="102">
        <v>1500</v>
      </c>
      <c r="L72" s="102">
        <v>1500</v>
      </c>
      <c r="M72" s="102">
        <v>2000</v>
      </c>
      <c r="N72" s="24">
        <f t="shared" si="5"/>
        <v>900</v>
      </c>
      <c r="O72" s="103">
        <v>200</v>
      </c>
      <c r="P72" s="103">
        <v>300</v>
      </c>
      <c r="Q72" s="103">
        <v>400</v>
      </c>
      <c r="R72" s="103">
        <v>550</v>
      </c>
      <c r="S72" s="103">
        <v>700</v>
      </c>
      <c r="T72" s="103">
        <v>900</v>
      </c>
      <c r="U72" s="119"/>
    </row>
    <row r="73" spans="1:21" ht="25.5" customHeight="1">
      <c r="A73" s="105">
        <v>50</v>
      </c>
      <c r="B73" s="106" t="s">
        <v>296</v>
      </c>
      <c r="C73" s="106" t="s">
        <v>297</v>
      </c>
      <c r="D73" s="108" t="s">
        <v>331</v>
      </c>
      <c r="E73" s="121" t="s">
        <v>291</v>
      </c>
      <c r="F73" s="114" t="s">
        <v>332</v>
      </c>
      <c r="G73" s="21">
        <f t="shared" si="0"/>
        <v>5413</v>
      </c>
      <c r="H73" s="122">
        <v>183</v>
      </c>
      <c r="I73" s="122">
        <v>1130</v>
      </c>
      <c r="J73" s="122">
        <v>1130</v>
      </c>
      <c r="K73" s="122">
        <v>990</v>
      </c>
      <c r="L73" s="122">
        <v>990</v>
      </c>
      <c r="M73" s="122">
        <v>990</v>
      </c>
      <c r="N73" s="21" t="str">
        <f t="shared" si="5"/>
        <v>при планировании бюджетных ассигнований численность не учитывалась</v>
      </c>
      <c r="O73" s="116" t="s">
        <v>190</v>
      </c>
      <c r="P73" s="117"/>
      <c r="Q73" s="117"/>
      <c r="R73" s="117"/>
      <c r="S73" s="117"/>
      <c r="T73" s="118"/>
      <c r="U73" s="119"/>
    </row>
    <row r="74" spans="1:21" ht="25.5" customHeight="1">
      <c r="A74" s="105">
        <v>50</v>
      </c>
      <c r="B74" s="106" t="s">
        <v>296</v>
      </c>
      <c r="C74" s="106" t="s">
        <v>297</v>
      </c>
      <c r="D74" s="108" t="s">
        <v>331</v>
      </c>
      <c r="E74" s="121" t="s">
        <v>291</v>
      </c>
      <c r="F74" s="114" t="s">
        <v>333</v>
      </c>
      <c r="G74" s="21">
        <f t="shared" si="0"/>
        <v>560</v>
      </c>
      <c r="H74" s="122">
        <v>40</v>
      </c>
      <c r="I74" s="122">
        <v>50</v>
      </c>
      <c r="J74" s="122">
        <v>50</v>
      </c>
      <c r="K74" s="122">
        <v>120</v>
      </c>
      <c r="L74" s="122">
        <v>120</v>
      </c>
      <c r="M74" s="122">
        <v>180</v>
      </c>
      <c r="N74" s="21" t="str">
        <f t="shared" si="5"/>
        <v>при планировании бюджетных ассигнований численность не учитывалась</v>
      </c>
      <c r="O74" s="116" t="s">
        <v>190</v>
      </c>
      <c r="P74" s="117"/>
      <c r="Q74" s="117"/>
      <c r="R74" s="117"/>
      <c r="S74" s="117"/>
      <c r="T74" s="118"/>
      <c r="U74" s="119"/>
    </row>
    <row r="75" spans="1:21" ht="25.5" customHeight="1">
      <c r="A75" s="105">
        <v>51</v>
      </c>
      <c r="B75" s="106" t="s">
        <v>334</v>
      </c>
      <c r="C75" s="106" t="s">
        <v>335</v>
      </c>
      <c r="D75" s="108" t="s">
        <v>336</v>
      </c>
      <c r="E75" s="121" t="s">
        <v>291</v>
      </c>
      <c r="F75" s="114" t="s">
        <v>337</v>
      </c>
      <c r="G75" s="21">
        <f t="shared" si="0"/>
        <v>5135</v>
      </c>
      <c r="H75" s="122">
        <v>190</v>
      </c>
      <c r="I75" s="122">
        <v>620</v>
      </c>
      <c r="J75" s="122">
        <v>620</v>
      </c>
      <c r="K75" s="122">
        <v>1235</v>
      </c>
      <c r="L75" s="122">
        <v>1235</v>
      </c>
      <c r="M75" s="122">
        <v>1235</v>
      </c>
      <c r="N75" s="21" t="str">
        <f t="shared" si="5"/>
        <v>при планировании бюджетных ассигнований численность не учитывалась</v>
      </c>
      <c r="O75" s="116" t="s">
        <v>190</v>
      </c>
      <c r="P75" s="117"/>
      <c r="Q75" s="117"/>
      <c r="R75" s="117"/>
      <c r="S75" s="117"/>
      <c r="T75" s="118"/>
      <c r="U75" s="119"/>
    </row>
    <row r="76" spans="1:21" ht="25.5" customHeight="1">
      <c r="A76" s="105">
        <v>51</v>
      </c>
      <c r="B76" s="106" t="s">
        <v>334</v>
      </c>
      <c r="C76" s="106" t="s">
        <v>335</v>
      </c>
      <c r="D76" s="108" t="s">
        <v>336</v>
      </c>
      <c r="E76" s="121" t="s">
        <v>291</v>
      </c>
      <c r="F76" s="114" t="s">
        <v>338</v>
      </c>
      <c r="G76" s="21">
        <f t="shared" si="0"/>
        <v>265</v>
      </c>
      <c r="H76" s="122">
        <v>10</v>
      </c>
      <c r="I76" s="122">
        <v>30</v>
      </c>
      <c r="J76" s="122">
        <v>30</v>
      </c>
      <c r="K76" s="122">
        <v>65</v>
      </c>
      <c r="L76" s="122">
        <v>65</v>
      </c>
      <c r="M76" s="122">
        <v>65</v>
      </c>
      <c r="N76" s="21" t="str">
        <f t="shared" si="5"/>
        <v>при планировании бюджетных ассигнований численность не учитывалась</v>
      </c>
      <c r="O76" s="116" t="s">
        <v>190</v>
      </c>
      <c r="P76" s="117"/>
      <c r="Q76" s="117"/>
      <c r="R76" s="117"/>
      <c r="S76" s="117"/>
      <c r="T76" s="118"/>
      <c r="U76" s="119"/>
    </row>
    <row r="77" spans="1:21" ht="25.5" customHeight="1">
      <c r="A77" s="105">
        <v>52</v>
      </c>
      <c r="B77" s="106" t="s">
        <v>288</v>
      </c>
      <c r="C77" s="106" t="s">
        <v>289</v>
      </c>
      <c r="D77" s="108" t="s">
        <v>339</v>
      </c>
      <c r="E77" s="121" t="s">
        <v>291</v>
      </c>
      <c r="F77" s="114" t="s">
        <v>340</v>
      </c>
      <c r="G77" s="21">
        <f t="shared" si="0"/>
        <v>5700</v>
      </c>
      <c r="H77" s="122">
        <v>949</v>
      </c>
      <c r="I77" s="122">
        <v>951</v>
      </c>
      <c r="J77" s="122">
        <v>950</v>
      </c>
      <c r="K77" s="122">
        <v>950</v>
      </c>
      <c r="L77" s="122">
        <v>950</v>
      </c>
      <c r="M77" s="122">
        <v>950</v>
      </c>
      <c r="N77" s="21" t="str">
        <f t="shared" si="5"/>
        <v>при планировании бюджетных ассигнований численность не учитывалась</v>
      </c>
      <c r="O77" s="116" t="s">
        <v>190</v>
      </c>
      <c r="P77" s="117"/>
      <c r="Q77" s="117"/>
      <c r="R77" s="117"/>
      <c r="S77" s="117"/>
      <c r="T77" s="118"/>
      <c r="U77" s="119"/>
    </row>
    <row r="78" spans="1:21" ht="25.5" customHeight="1">
      <c r="A78" s="105">
        <v>52</v>
      </c>
      <c r="B78" s="106" t="s">
        <v>288</v>
      </c>
      <c r="C78" s="106" t="s">
        <v>289</v>
      </c>
      <c r="D78" s="108" t="s">
        <v>339</v>
      </c>
      <c r="E78" s="121" t="s">
        <v>291</v>
      </c>
      <c r="F78" s="114" t="s">
        <v>341</v>
      </c>
      <c r="G78" s="21">
        <f t="shared" si="0"/>
        <v>270.89999999999998</v>
      </c>
      <c r="H78" s="122">
        <v>20</v>
      </c>
      <c r="I78" s="122">
        <v>50</v>
      </c>
      <c r="J78" s="122">
        <v>50</v>
      </c>
      <c r="K78" s="122">
        <v>50.9</v>
      </c>
      <c r="L78" s="122">
        <v>50</v>
      </c>
      <c r="M78" s="122">
        <v>50</v>
      </c>
      <c r="N78" s="21" t="str">
        <f t="shared" si="5"/>
        <v>при планировании бюджетных ассигнований численность не учитывалась</v>
      </c>
      <c r="O78" s="116" t="s">
        <v>190</v>
      </c>
      <c r="P78" s="117"/>
      <c r="Q78" s="117"/>
      <c r="R78" s="117"/>
      <c r="S78" s="117"/>
      <c r="T78" s="118"/>
      <c r="U78" s="119"/>
    </row>
    <row r="79" spans="1:21" ht="25.5" customHeight="1">
      <c r="A79" s="105">
        <v>53</v>
      </c>
      <c r="B79" s="106" t="s">
        <v>296</v>
      </c>
      <c r="C79" s="106" t="s">
        <v>297</v>
      </c>
      <c r="D79" s="108" t="s">
        <v>342</v>
      </c>
      <c r="E79" s="121" t="s">
        <v>291</v>
      </c>
      <c r="F79" s="114" t="s">
        <v>343</v>
      </c>
      <c r="G79" s="21">
        <f t="shared" si="0"/>
        <v>250</v>
      </c>
      <c r="H79" s="122">
        <v>20</v>
      </c>
      <c r="I79" s="122">
        <v>70</v>
      </c>
      <c r="J79" s="122">
        <v>160</v>
      </c>
      <c r="K79" s="122">
        <v>0</v>
      </c>
      <c r="L79" s="122">
        <v>0</v>
      </c>
      <c r="M79" s="122">
        <v>0</v>
      </c>
      <c r="N79" s="21" t="str">
        <f t="shared" si="5"/>
        <v>при планировании бюджетных ассигнований численность не учитывалась</v>
      </c>
      <c r="O79" s="116" t="s">
        <v>190</v>
      </c>
      <c r="P79" s="117"/>
      <c r="Q79" s="117"/>
      <c r="R79" s="117"/>
      <c r="S79" s="117"/>
      <c r="T79" s="118"/>
      <c r="U79" s="119"/>
    </row>
    <row r="80" spans="1:21" ht="25.5" customHeight="1">
      <c r="A80" s="105">
        <v>53</v>
      </c>
      <c r="B80" s="106" t="s">
        <v>296</v>
      </c>
      <c r="C80" s="106" t="s">
        <v>297</v>
      </c>
      <c r="D80" s="108" t="s">
        <v>342</v>
      </c>
      <c r="E80" s="121" t="s">
        <v>291</v>
      </c>
      <c r="F80" s="114" t="s">
        <v>344</v>
      </c>
      <c r="G80" s="21">
        <f t="shared" si="0"/>
        <v>5710</v>
      </c>
      <c r="H80" s="122">
        <v>950</v>
      </c>
      <c r="I80" s="122">
        <v>2380</v>
      </c>
      <c r="J80" s="122">
        <v>2380</v>
      </c>
      <c r="K80" s="122">
        <v>0</v>
      </c>
      <c r="L80" s="122">
        <v>0</v>
      </c>
      <c r="M80" s="122">
        <v>0</v>
      </c>
      <c r="N80" s="21" t="str">
        <f t="shared" si="5"/>
        <v>при планировании бюджетных ассигнований численность не учитывалась</v>
      </c>
      <c r="O80" s="116" t="s">
        <v>190</v>
      </c>
      <c r="P80" s="117"/>
      <c r="Q80" s="117"/>
      <c r="R80" s="117"/>
      <c r="S80" s="117"/>
      <c r="T80" s="118"/>
      <c r="U80" s="119"/>
    </row>
    <row r="81" spans="1:21" ht="25.5" customHeight="1">
      <c r="A81" s="99">
        <v>54</v>
      </c>
      <c r="B81" s="100" t="s">
        <v>302</v>
      </c>
      <c r="C81" s="100" t="s">
        <v>303</v>
      </c>
      <c r="D81" s="100" t="s">
        <v>345</v>
      </c>
      <c r="E81" s="114" t="s">
        <v>291</v>
      </c>
      <c r="F81" s="114" t="s">
        <v>346</v>
      </c>
      <c r="G81" s="21">
        <f t="shared" si="0"/>
        <v>6024.3</v>
      </c>
      <c r="H81" s="115">
        <v>2650.3</v>
      </c>
      <c r="I81" s="115">
        <v>1223.4000000000001</v>
      </c>
      <c r="J81" s="115">
        <v>1075.3</v>
      </c>
      <c r="K81" s="115">
        <v>1075.3</v>
      </c>
      <c r="L81" s="115">
        <v>0</v>
      </c>
      <c r="M81" s="115">
        <v>0</v>
      </c>
      <c r="N81" s="21" t="str">
        <f t="shared" si="5"/>
        <v>при планировании бюджетных ассигнований численность не учитывалась</v>
      </c>
      <c r="O81" s="116" t="s">
        <v>190</v>
      </c>
      <c r="P81" s="117"/>
      <c r="Q81" s="117"/>
      <c r="R81" s="117"/>
      <c r="S81" s="117"/>
      <c r="T81" s="118"/>
      <c r="U81" s="119"/>
    </row>
    <row r="82" spans="1:21" ht="25.5" customHeight="1">
      <c r="A82" s="99">
        <v>55</v>
      </c>
      <c r="B82" s="100" t="s">
        <v>302</v>
      </c>
      <c r="C82" s="100" t="s">
        <v>303</v>
      </c>
      <c r="D82" s="100" t="s">
        <v>347</v>
      </c>
      <c r="E82" s="114" t="s">
        <v>291</v>
      </c>
      <c r="F82" s="114" t="s">
        <v>348</v>
      </c>
      <c r="G82" s="21">
        <f t="shared" si="0"/>
        <v>5506.5</v>
      </c>
      <c r="H82" s="122">
        <v>0</v>
      </c>
      <c r="I82" s="122">
        <v>1101.3</v>
      </c>
      <c r="J82" s="122">
        <v>1101.3</v>
      </c>
      <c r="K82" s="122">
        <v>1101.3</v>
      </c>
      <c r="L82" s="122">
        <v>1101.3</v>
      </c>
      <c r="M82" s="122">
        <v>1101.3</v>
      </c>
      <c r="N82" s="21" t="str">
        <f t="shared" si="5"/>
        <v>при планировании бюджетных ассигнований численность не учитывалась</v>
      </c>
      <c r="O82" s="116" t="s">
        <v>190</v>
      </c>
      <c r="P82" s="117"/>
      <c r="Q82" s="117"/>
      <c r="R82" s="117"/>
      <c r="S82" s="117"/>
      <c r="T82" s="118"/>
      <c r="U82" s="119"/>
    </row>
    <row r="83" spans="1:21" ht="25.5" customHeight="1">
      <c r="A83" s="99">
        <v>56</v>
      </c>
      <c r="B83" s="100" t="s">
        <v>272</v>
      </c>
      <c r="C83" s="100" t="s">
        <v>273</v>
      </c>
      <c r="D83" s="100" t="s">
        <v>349</v>
      </c>
      <c r="E83" s="101" t="s">
        <v>291</v>
      </c>
      <c r="F83" s="101" t="s">
        <v>350</v>
      </c>
      <c r="G83" s="23">
        <f t="shared" si="0"/>
        <v>4677.1000000000004</v>
      </c>
      <c r="H83" s="110">
        <v>0</v>
      </c>
      <c r="I83" s="110">
        <v>114.2</v>
      </c>
      <c r="J83" s="110">
        <v>357.5</v>
      </c>
      <c r="K83" s="110">
        <v>1360.1</v>
      </c>
      <c r="L83" s="110">
        <v>1413.2</v>
      </c>
      <c r="M83" s="110">
        <v>1432.1</v>
      </c>
      <c r="N83" s="24">
        <f t="shared" si="5"/>
        <v>33300</v>
      </c>
      <c r="O83" s="103">
        <v>0</v>
      </c>
      <c r="P83" s="103">
        <v>850</v>
      </c>
      <c r="Q83" s="111">
        <v>3550</v>
      </c>
      <c r="R83" s="111">
        <v>13500</v>
      </c>
      <c r="S83" s="111">
        <v>23500</v>
      </c>
      <c r="T83" s="111">
        <v>33300</v>
      </c>
      <c r="U83" s="127" t="s">
        <v>351</v>
      </c>
    </row>
    <row r="84" spans="1:21" ht="25.5" customHeight="1">
      <c r="A84" s="99">
        <v>57</v>
      </c>
      <c r="B84" s="100" t="s">
        <v>302</v>
      </c>
      <c r="C84" s="100" t="s">
        <v>303</v>
      </c>
      <c r="D84" s="100" t="s">
        <v>352</v>
      </c>
      <c r="E84" s="114" t="s">
        <v>291</v>
      </c>
      <c r="F84" s="114" t="s">
        <v>353</v>
      </c>
      <c r="G84" s="21">
        <f t="shared" si="0"/>
        <v>4355.5</v>
      </c>
      <c r="H84" s="115">
        <v>696.5</v>
      </c>
      <c r="I84" s="115">
        <v>731.8</v>
      </c>
      <c r="J84" s="115">
        <v>731.8</v>
      </c>
      <c r="K84" s="115">
        <v>731.8</v>
      </c>
      <c r="L84" s="115">
        <v>731.8</v>
      </c>
      <c r="M84" s="115">
        <v>731.8</v>
      </c>
      <c r="N84" s="21" t="str">
        <f t="shared" si="5"/>
        <v>при планировании бюджетных ассигнований численность не учитывалась</v>
      </c>
      <c r="O84" s="116" t="s">
        <v>190</v>
      </c>
      <c r="P84" s="117"/>
      <c r="Q84" s="117"/>
      <c r="R84" s="117"/>
      <c r="S84" s="117"/>
      <c r="T84" s="118"/>
      <c r="U84" s="119"/>
    </row>
    <row r="85" spans="1:21" ht="25.5" customHeight="1">
      <c r="A85" s="99">
        <v>58</v>
      </c>
      <c r="B85" s="100" t="s">
        <v>302</v>
      </c>
      <c r="C85" s="100" t="s">
        <v>303</v>
      </c>
      <c r="D85" s="100" t="s">
        <v>354</v>
      </c>
      <c r="E85" s="101" t="s">
        <v>291</v>
      </c>
      <c r="F85" s="101" t="s">
        <v>355</v>
      </c>
      <c r="G85" s="23">
        <f t="shared" si="0"/>
        <v>2824.6</v>
      </c>
      <c r="H85" s="110">
        <v>305.5</v>
      </c>
      <c r="I85" s="110">
        <v>310.5</v>
      </c>
      <c r="J85" s="110">
        <v>308</v>
      </c>
      <c r="K85" s="110">
        <v>308</v>
      </c>
      <c r="L85" s="110">
        <v>796.3</v>
      </c>
      <c r="M85" s="110">
        <v>796.3</v>
      </c>
      <c r="N85" s="25">
        <f t="shared" si="5"/>
        <v>35</v>
      </c>
      <c r="O85" s="103">
        <v>10</v>
      </c>
      <c r="P85" s="111">
        <v>15</v>
      </c>
      <c r="Q85" s="111">
        <v>20</v>
      </c>
      <c r="R85" s="111">
        <v>25</v>
      </c>
      <c r="S85" s="111">
        <v>30</v>
      </c>
      <c r="T85" s="111">
        <v>35</v>
      </c>
      <c r="U85" s="104" t="s">
        <v>169</v>
      </c>
    </row>
    <row r="86" spans="1:21" ht="25.5" customHeight="1">
      <c r="A86" s="105">
        <v>59</v>
      </c>
      <c r="B86" s="106" t="s">
        <v>311</v>
      </c>
      <c r="C86" s="106" t="s">
        <v>312</v>
      </c>
      <c r="D86" s="108" t="s">
        <v>356</v>
      </c>
      <c r="E86" s="121" t="s">
        <v>291</v>
      </c>
      <c r="F86" s="114" t="s">
        <v>357</v>
      </c>
      <c r="G86" s="21">
        <f t="shared" si="0"/>
        <v>706.6</v>
      </c>
      <c r="H86" s="122">
        <v>0</v>
      </c>
      <c r="I86" s="122">
        <v>120</v>
      </c>
      <c r="J86" s="122">
        <v>256.60000000000002</v>
      </c>
      <c r="K86" s="122">
        <v>330</v>
      </c>
      <c r="L86" s="122">
        <v>0</v>
      </c>
      <c r="M86" s="122">
        <v>0</v>
      </c>
      <c r="N86" s="21" t="str">
        <f t="shared" si="5"/>
        <v>при планировании бюджетных ассигнований численность не учитывалась</v>
      </c>
      <c r="O86" s="116" t="s">
        <v>190</v>
      </c>
      <c r="P86" s="117"/>
      <c r="Q86" s="117"/>
      <c r="R86" s="117"/>
      <c r="S86" s="117"/>
      <c r="T86" s="118"/>
      <c r="U86" s="119"/>
    </row>
    <row r="87" spans="1:21" ht="25.5" customHeight="1">
      <c r="A87" s="105">
        <v>59</v>
      </c>
      <c r="B87" s="106" t="s">
        <v>311</v>
      </c>
      <c r="C87" s="106" t="s">
        <v>312</v>
      </c>
      <c r="D87" s="108" t="s">
        <v>356</v>
      </c>
      <c r="E87" s="121" t="s">
        <v>291</v>
      </c>
      <c r="F87" s="114" t="s">
        <v>358</v>
      </c>
      <c r="G87" s="21">
        <f t="shared" si="0"/>
        <v>706.6</v>
      </c>
      <c r="H87" s="122">
        <v>0</v>
      </c>
      <c r="I87" s="122">
        <v>120</v>
      </c>
      <c r="J87" s="122">
        <v>256.60000000000002</v>
      </c>
      <c r="K87" s="122">
        <v>330</v>
      </c>
      <c r="L87" s="122">
        <v>0</v>
      </c>
      <c r="M87" s="122">
        <v>0</v>
      </c>
      <c r="N87" s="21" t="str">
        <f t="shared" si="5"/>
        <v>при планировании бюджетных ассигнований численность не учитывалась</v>
      </c>
      <c r="O87" s="116" t="s">
        <v>190</v>
      </c>
      <c r="P87" s="117"/>
      <c r="Q87" s="117"/>
      <c r="R87" s="117"/>
      <c r="S87" s="117"/>
      <c r="T87" s="118"/>
      <c r="U87" s="119"/>
    </row>
    <row r="88" spans="1:21" ht="25.5" customHeight="1">
      <c r="A88" s="105">
        <v>59</v>
      </c>
      <c r="B88" s="106" t="s">
        <v>311</v>
      </c>
      <c r="C88" s="106" t="s">
        <v>312</v>
      </c>
      <c r="D88" s="108" t="s">
        <v>356</v>
      </c>
      <c r="E88" s="121" t="s">
        <v>291</v>
      </c>
      <c r="F88" s="114" t="s">
        <v>359</v>
      </c>
      <c r="G88" s="21">
        <f t="shared" si="0"/>
        <v>360</v>
      </c>
      <c r="H88" s="122">
        <v>0</v>
      </c>
      <c r="I88" s="122">
        <v>360</v>
      </c>
      <c r="J88" s="122">
        <v>0</v>
      </c>
      <c r="K88" s="122">
        <v>0</v>
      </c>
      <c r="L88" s="122">
        <v>0</v>
      </c>
      <c r="M88" s="122">
        <v>0</v>
      </c>
      <c r="N88" s="21" t="str">
        <f t="shared" si="5"/>
        <v>при планировании бюджетных ассигнований численность не учитывалась</v>
      </c>
      <c r="O88" s="116" t="s">
        <v>190</v>
      </c>
      <c r="P88" s="117"/>
      <c r="Q88" s="117"/>
      <c r="R88" s="117"/>
      <c r="S88" s="117"/>
      <c r="T88" s="118"/>
      <c r="U88" s="119"/>
    </row>
    <row r="89" spans="1:21" ht="25.5" customHeight="1">
      <c r="A89" s="105">
        <v>59</v>
      </c>
      <c r="B89" s="106" t="s">
        <v>311</v>
      </c>
      <c r="C89" s="106" t="s">
        <v>312</v>
      </c>
      <c r="D89" s="108" t="s">
        <v>356</v>
      </c>
      <c r="E89" s="121" t="s">
        <v>291</v>
      </c>
      <c r="F89" s="114" t="s">
        <v>360</v>
      </c>
      <c r="G89" s="21">
        <f t="shared" si="0"/>
        <v>706.8</v>
      </c>
      <c r="H89" s="122">
        <v>0</v>
      </c>
      <c r="I89" s="122">
        <v>120</v>
      </c>
      <c r="J89" s="122">
        <v>256.8</v>
      </c>
      <c r="K89" s="122">
        <v>330</v>
      </c>
      <c r="L89" s="122">
        <v>0</v>
      </c>
      <c r="M89" s="122">
        <v>0</v>
      </c>
      <c r="N89" s="21" t="str">
        <f t="shared" si="5"/>
        <v>при планировании бюджетных ассигнований численность не учитывалась</v>
      </c>
      <c r="O89" s="116" t="s">
        <v>190</v>
      </c>
      <c r="P89" s="117"/>
      <c r="Q89" s="117"/>
      <c r="R89" s="117"/>
      <c r="S89" s="117"/>
      <c r="T89" s="118"/>
      <c r="U89" s="119"/>
    </row>
    <row r="90" spans="1:21" ht="25.5" customHeight="1">
      <c r="A90" s="105">
        <v>60</v>
      </c>
      <c r="B90" s="106" t="s">
        <v>296</v>
      </c>
      <c r="C90" s="106" t="s">
        <v>297</v>
      </c>
      <c r="D90" s="108" t="s">
        <v>361</v>
      </c>
      <c r="E90" s="121" t="s">
        <v>291</v>
      </c>
      <c r="F90" s="114" t="s">
        <v>362</v>
      </c>
      <c r="G90" s="21">
        <f t="shared" si="0"/>
        <v>20.299999999999997</v>
      </c>
      <c r="H90" s="122">
        <v>2.5</v>
      </c>
      <c r="I90" s="122">
        <v>4.2</v>
      </c>
      <c r="J90" s="122">
        <v>3.4</v>
      </c>
      <c r="K90" s="122">
        <v>3.4</v>
      </c>
      <c r="L90" s="122">
        <v>3.4</v>
      </c>
      <c r="M90" s="122">
        <v>3.4</v>
      </c>
      <c r="N90" s="21" t="str">
        <f t="shared" si="5"/>
        <v>при планировании бюджетных ассигнований численность не учитывалась</v>
      </c>
      <c r="O90" s="116" t="s">
        <v>190</v>
      </c>
      <c r="P90" s="117"/>
      <c r="Q90" s="117"/>
      <c r="R90" s="117"/>
      <c r="S90" s="117"/>
      <c r="T90" s="118"/>
      <c r="U90" s="119"/>
    </row>
    <row r="91" spans="1:21" ht="25.5" customHeight="1">
      <c r="A91" s="105">
        <v>60</v>
      </c>
      <c r="B91" s="106" t="s">
        <v>296</v>
      </c>
      <c r="C91" s="106" t="s">
        <v>297</v>
      </c>
      <c r="D91" s="108" t="s">
        <v>361</v>
      </c>
      <c r="E91" s="121" t="s">
        <v>291</v>
      </c>
      <c r="F91" s="114" t="s">
        <v>363</v>
      </c>
      <c r="G91" s="21">
        <f t="shared" si="0"/>
        <v>1696</v>
      </c>
      <c r="H91" s="122">
        <v>205.3</v>
      </c>
      <c r="I91" s="122">
        <v>299.89999999999998</v>
      </c>
      <c r="J91" s="122">
        <v>297.7</v>
      </c>
      <c r="K91" s="122">
        <v>297.7</v>
      </c>
      <c r="L91" s="122">
        <v>297.7</v>
      </c>
      <c r="M91" s="122">
        <v>297.7</v>
      </c>
      <c r="N91" s="21" t="str">
        <f t="shared" si="5"/>
        <v>при планировании бюджетных ассигнований численность не учитывалась</v>
      </c>
      <c r="O91" s="116" t="s">
        <v>190</v>
      </c>
      <c r="P91" s="117"/>
      <c r="Q91" s="117"/>
      <c r="R91" s="117"/>
      <c r="S91" s="117"/>
      <c r="T91" s="118"/>
      <c r="U91" s="119"/>
    </row>
    <row r="92" spans="1:21" ht="25.5" customHeight="1">
      <c r="A92" s="99">
        <v>61</v>
      </c>
      <c r="B92" s="100" t="s">
        <v>302</v>
      </c>
      <c r="C92" s="100" t="s">
        <v>303</v>
      </c>
      <c r="D92" s="100" t="s">
        <v>364</v>
      </c>
      <c r="E92" s="114" t="s">
        <v>291</v>
      </c>
      <c r="F92" s="114" t="s">
        <v>365</v>
      </c>
      <c r="G92" s="21">
        <f t="shared" si="0"/>
        <v>1780</v>
      </c>
      <c r="H92" s="115">
        <v>87.7</v>
      </c>
      <c r="I92" s="115">
        <v>114.3</v>
      </c>
      <c r="J92" s="115">
        <v>101</v>
      </c>
      <c r="K92" s="115">
        <v>101</v>
      </c>
      <c r="L92" s="115">
        <v>688</v>
      </c>
      <c r="M92" s="115">
        <v>688</v>
      </c>
      <c r="N92" s="21" t="str">
        <f t="shared" si="5"/>
        <v>при планировании бюджетных ассигнований численность не учитывалась</v>
      </c>
      <c r="O92" s="116" t="s">
        <v>190</v>
      </c>
      <c r="P92" s="117"/>
      <c r="Q92" s="117"/>
      <c r="R92" s="117"/>
      <c r="S92" s="117"/>
      <c r="T92" s="118"/>
      <c r="U92" s="119"/>
    </row>
    <row r="93" spans="1:21" ht="25.5" customHeight="1">
      <c r="A93" s="99">
        <v>62</v>
      </c>
      <c r="B93" s="100" t="s">
        <v>302</v>
      </c>
      <c r="C93" s="100" t="s">
        <v>303</v>
      </c>
      <c r="D93" s="100" t="s">
        <v>366</v>
      </c>
      <c r="E93" s="114" t="s">
        <v>291</v>
      </c>
      <c r="F93" s="114" t="s">
        <v>367</v>
      </c>
      <c r="G93" s="21">
        <f t="shared" si="0"/>
        <v>1243.7</v>
      </c>
      <c r="H93" s="115">
        <v>0</v>
      </c>
      <c r="I93" s="115">
        <v>317.7</v>
      </c>
      <c r="J93" s="115">
        <v>463</v>
      </c>
      <c r="K93" s="115">
        <v>463</v>
      </c>
      <c r="L93" s="115">
        <v>0</v>
      </c>
      <c r="M93" s="115">
        <v>0</v>
      </c>
      <c r="N93" s="21" t="str">
        <f t="shared" si="5"/>
        <v>при планировании бюджетных ассигнований численность не учитывалась</v>
      </c>
      <c r="O93" s="116" t="s">
        <v>190</v>
      </c>
      <c r="P93" s="117"/>
      <c r="Q93" s="117"/>
      <c r="R93" s="117"/>
      <c r="S93" s="117"/>
      <c r="T93" s="118"/>
      <c r="U93" s="119"/>
    </row>
    <row r="94" spans="1:21" ht="25.5" customHeight="1">
      <c r="A94" s="105">
        <v>63</v>
      </c>
      <c r="B94" s="106" t="s">
        <v>296</v>
      </c>
      <c r="C94" s="106" t="s">
        <v>297</v>
      </c>
      <c r="D94" s="108" t="s">
        <v>368</v>
      </c>
      <c r="E94" s="109" t="s">
        <v>291</v>
      </c>
      <c r="F94" s="101" t="s">
        <v>369</v>
      </c>
      <c r="G94" s="23">
        <f t="shared" si="0"/>
        <v>353.7</v>
      </c>
      <c r="H94" s="102">
        <v>44.7</v>
      </c>
      <c r="I94" s="102">
        <v>41.9</v>
      </c>
      <c r="J94" s="102">
        <v>39.299999999999997</v>
      </c>
      <c r="K94" s="102">
        <v>161.19999999999999</v>
      </c>
      <c r="L94" s="102">
        <v>33.299999999999997</v>
      </c>
      <c r="M94" s="102">
        <v>33.299999999999997</v>
      </c>
      <c r="N94" s="25">
        <f t="shared" si="5"/>
        <v>18</v>
      </c>
      <c r="O94" s="103">
        <v>0</v>
      </c>
      <c r="P94" s="103">
        <v>2</v>
      </c>
      <c r="Q94" s="103">
        <v>5</v>
      </c>
      <c r="R94" s="103">
        <v>8</v>
      </c>
      <c r="S94" s="103">
        <v>12</v>
      </c>
      <c r="T94" s="103">
        <v>18</v>
      </c>
      <c r="U94" s="104" t="s">
        <v>169</v>
      </c>
    </row>
    <row r="95" spans="1:21" ht="25.5" customHeight="1">
      <c r="A95" s="105">
        <v>63</v>
      </c>
      <c r="B95" s="106" t="s">
        <v>296</v>
      </c>
      <c r="C95" s="106" t="s">
        <v>297</v>
      </c>
      <c r="D95" s="108" t="s">
        <v>368</v>
      </c>
      <c r="E95" s="109" t="s">
        <v>291</v>
      </c>
      <c r="F95" s="101" t="s">
        <v>370</v>
      </c>
      <c r="G95" s="23">
        <f t="shared" si="0"/>
        <v>224.5</v>
      </c>
      <c r="H95" s="102">
        <v>41</v>
      </c>
      <c r="I95" s="102">
        <v>50.3</v>
      </c>
      <c r="J95" s="102">
        <v>33.299999999999997</v>
      </c>
      <c r="K95" s="102">
        <v>33.299999999999997</v>
      </c>
      <c r="L95" s="102">
        <v>33.299999999999997</v>
      </c>
      <c r="M95" s="102">
        <v>33.299999999999997</v>
      </c>
      <c r="N95" s="23">
        <f t="shared" si="5"/>
        <v>0</v>
      </c>
      <c r="O95" s="103"/>
      <c r="P95" s="103"/>
      <c r="Q95" s="103"/>
      <c r="R95" s="103"/>
      <c r="S95" s="103"/>
      <c r="T95" s="103"/>
      <c r="U95" s="119"/>
    </row>
    <row r="96" spans="1:21" ht="25.5" customHeight="1">
      <c r="A96" s="105">
        <v>63</v>
      </c>
      <c r="B96" s="106" t="s">
        <v>296</v>
      </c>
      <c r="C96" s="106" t="s">
        <v>297</v>
      </c>
      <c r="D96" s="108" t="s">
        <v>368</v>
      </c>
      <c r="E96" s="109" t="s">
        <v>291</v>
      </c>
      <c r="F96" s="101" t="s">
        <v>371</v>
      </c>
      <c r="G96" s="23">
        <f t="shared" si="0"/>
        <v>5.7</v>
      </c>
      <c r="H96" s="102">
        <v>0</v>
      </c>
      <c r="I96" s="102">
        <v>5.7</v>
      </c>
      <c r="J96" s="102">
        <v>0</v>
      </c>
      <c r="K96" s="102">
        <v>0</v>
      </c>
      <c r="L96" s="102">
        <v>0</v>
      </c>
      <c r="M96" s="102">
        <v>0</v>
      </c>
      <c r="N96" s="23">
        <f t="shared" si="5"/>
        <v>0</v>
      </c>
      <c r="O96" s="103"/>
      <c r="P96" s="103"/>
      <c r="Q96" s="103"/>
      <c r="R96" s="103"/>
      <c r="S96" s="103"/>
      <c r="T96" s="103"/>
      <c r="U96" s="119"/>
    </row>
    <row r="97" spans="1:21" ht="25.5" customHeight="1">
      <c r="A97" s="105">
        <v>63</v>
      </c>
      <c r="B97" s="106" t="s">
        <v>296</v>
      </c>
      <c r="C97" s="106" t="s">
        <v>297</v>
      </c>
      <c r="D97" s="108" t="s">
        <v>368</v>
      </c>
      <c r="E97" s="109" t="s">
        <v>291</v>
      </c>
      <c r="F97" s="101" t="s">
        <v>372</v>
      </c>
      <c r="G97" s="23">
        <f t="shared" si="0"/>
        <v>8.1</v>
      </c>
      <c r="H97" s="102">
        <v>0</v>
      </c>
      <c r="I97" s="102">
        <v>8.1</v>
      </c>
      <c r="J97" s="102">
        <v>0</v>
      </c>
      <c r="K97" s="102">
        <v>0</v>
      </c>
      <c r="L97" s="102">
        <v>0</v>
      </c>
      <c r="M97" s="102">
        <v>0</v>
      </c>
      <c r="N97" s="23">
        <f t="shared" si="5"/>
        <v>0</v>
      </c>
      <c r="O97" s="103"/>
      <c r="P97" s="103"/>
      <c r="Q97" s="103"/>
      <c r="R97" s="103"/>
      <c r="S97" s="103"/>
      <c r="T97" s="103"/>
      <c r="U97" s="119"/>
    </row>
    <row r="98" spans="1:21" ht="25.5" customHeight="1">
      <c r="A98" s="105">
        <v>63</v>
      </c>
      <c r="B98" s="106" t="s">
        <v>296</v>
      </c>
      <c r="C98" s="106" t="s">
        <v>297</v>
      </c>
      <c r="D98" s="108" t="s">
        <v>368</v>
      </c>
      <c r="E98" s="109" t="s">
        <v>291</v>
      </c>
      <c r="F98" s="101" t="s">
        <v>373</v>
      </c>
      <c r="G98" s="23">
        <f t="shared" si="0"/>
        <v>138.1</v>
      </c>
      <c r="H98" s="102">
        <v>4.9000000000000004</v>
      </c>
      <c r="I98" s="102">
        <v>0</v>
      </c>
      <c r="J98" s="102">
        <v>33.299999999999997</v>
      </c>
      <c r="K98" s="102">
        <v>33.299999999999997</v>
      </c>
      <c r="L98" s="102">
        <v>33.299999999999997</v>
      </c>
      <c r="M98" s="102">
        <v>33.299999999999997</v>
      </c>
      <c r="N98" s="23">
        <f t="shared" si="5"/>
        <v>0</v>
      </c>
      <c r="O98" s="103"/>
      <c r="P98" s="103"/>
      <c r="Q98" s="103"/>
      <c r="R98" s="103"/>
      <c r="S98" s="103"/>
      <c r="T98" s="103"/>
      <c r="U98" s="119"/>
    </row>
    <row r="99" spans="1:21" ht="25.5" customHeight="1">
      <c r="A99" s="99">
        <v>64</v>
      </c>
      <c r="B99" s="100" t="s">
        <v>334</v>
      </c>
      <c r="C99" s="100" t="s">
        <v>335</v>
      </c>
      <c r="D99" s="100" t="s">
        <v>374</v>
      </c>
      <c r="E99" s="114" t="s">
        <v>291</v>
      </c>
      <c r="F99" s="114" t="s">
        <v>375</v>
      </c>
      <c r="G99" s="21">
        <f t="shared" si="0"/>
        <v>630</v>
      </c>
      <c r="H99" s="122">
        <v>23.9</v>
      </c>
      <c r="I99" s="122">
        <v>166.1</v>
      </c>
      <c r="J99" s="122">
        <v>110</v>
      </c>
      <c r="K99" s="122">
        <v>110</v>
      </c>
      <c r="L99" s="122">
        <v>110</v>
      </c>
      <c r="M99" s="122">
        <v>110</v>
      </c>
      <c r="N99" s="21" t="str">
        <f t="shared" si="5"/>
        <v>при планировании бюджетных ассигнований численность не учитывалась</v>
      </c>
      <c r="O99" s="116" t="s">
        <v>190</v>
      </c>
      <c r="P99" s="117"/>
      <c r="Q99" s="117"/>
      <c r="R99" s="117"/>
      <c r="S99" s="117"/>
      <c r="T99" s="118"/>
      <c r="U99" s="119"/>
    </row>
    <row r="100" spans="1:21" ht="25.5" customHeight="1">
      <c r="A100" s="99">
        <v>65</v>
      </c>
      <c r="B100" s="100" t="s">
        <v>288</v>
      </c>
      <c r="C100" s="100" t="s">
        <v>289</v>
      </c>
      <c r="D100" s="100" t="s">
        <v>290</v>
      </c>
      <c r="E100" s="114" t="s">
        <v>291</v>
      </c>
      <c r="F100" s="114" t="s">
        <v>376</v>
      </c>
      <c r="G100" s="21">
        <f t="shared" si="0"/>
        <v>458.7</v>
      </c>
      <c r="H100" s="122">
        <v>455.9</v>
      </c>
      <c r="I100" s="122">
        <v>2.8</v>
      </c>
      <c r="J100" s="122">
        <v>0</v>
      </c>
      <c r="K100" s="122">
        <v>0</v>
      </c>
      <c r="L100" s="122">
        <v>0</v>
      </c>
      <c r="M100" s="122">
        <v>0</v>
      </c>
      <c r="N100" s="21" t="str">
        <f t="shared" si="5"/>
        <v>при планировании бюджетных ассигнований численность не учитывалась</v>
      </c>
      <c r="O100" s="116" t="s">
        <v>190</v>
      </c>
      <c r="P100" s="117"/>
      <c r="Q100" s="117"/>
      <c r="R100" s="117"/>
      <c r="S100" s="117"/>
      <c r="T100" s="118"/>
      <c r="U100" s="119"/>
    </row>
    <row r="101" spans="1:21" ht="25.5" customHeight="1">
      <c r="A101" s="99">
        <v>66</v>
      </c>
      <c r="B101" s="100" t="s">
        <v>302</v>
      </c>
      <c r="C101" s="100" t="s">
        <v>303</v>
      </c>
      <c r="D101" s="100" t="s">
        <v>377</v>
      </c>
      <c r="E101" s="114" t="s">
        <v>291</v>
      </c>
      <c r="F101" s="114" t="s">
        <v>378</v>
      </c>
      <c r="G101" s="21">
        <f t="shared" si="0"/>
        <v>420</v>
      </c>
      <c r="H101" s="115">
        <v>70</v>
      </c>
      <c r="I101" s="115">
        <v>70</v>
      </c>
      <c r="J101" s="115">
        <v>70</v>
      </c>
      <c r="K101" s="115">
        <v>70</v>
      </c>
      <c r="L101" s="115">
        <v>70</v>
      </c>
      <c r="M101" s="115">
        <v>70</v>
      </c>
      <c r="N101" s="21" t="str">
        <f t="shared" si="5"/>
        <v>при планировании бюджетных ассигнований численность не учитывалась</v>
      </c>
      <c r="O101" s="116" t="s">
        <v>190</v>
      </c>
      <c r="P101" s="117"/>
      <c r="Q101" s="117"/>
      <c r="R101" s="117"/>
      <c r="S101" s="117"/>
      <c r="T101" s="118"/>
      <c r="U101" s="119"/>
    </row>
    <row r="102" spans="1:21" ht="25.5" customHeight="1">
      <c r="A102" s="99">
        <v>67</v>
      </c>
      <c r="B102" s="106" t="s">
        <v>259</v>
      </c>
      <c r="C102" s="107"/>
      <c r="D102" s="106" t="s">
        <v>379</v>
      </c>
      <c r="E102" s="114" t="s">
        <v>291</v>
      </c>
      <c r="F102" s="114" t="s">
        <v>380</v>
      </c>
      <c r="G102" s="21">
        <f t="shared" si="0"/>
        <v>140</v>
      </c>
      <c r="H102" s="122">
        <v>0</v>
      </c>
      <c r="I102" s="122">
        <v>28</v>
      </c>
      <c r="J102" s="122">
        <v>28</v>
      </c>
      <c r="K102" s="122">
        <v>28</v>
      </c>
      <c r="L102" s="122">
        <v>28</v>
      </c>
      <c r="M102" s="122">
        <v>28</v>
      </c>
      <c r="N102" s="21" t="str">
        <f t="shared" si="5"/>
        <v>при планировании бюджетных ассигнований численность не учитывалась</v>
      </c>
      <c r="O102" s="116" t="s">
        <v>190</v>
      </c>
      <c r="P102" s="117"/>
      <c r="Q102" s="117"/>
      <c r="R102" s="117"/>
      <c r="S102" s="117"/>
      <c r="T102" s="118"/>
      <c r="U102" s="119"/>
    </row>
    <row r="103" spans="1:21" ht="25.5" customHeight="1">
      <c r="A103" s="99">
        <v>67</v>
      </c>
      <c r="B103" s="106" t="s">
        <v>259</v>
      </c>
      <c r="C103" s="107"/>
      <c r="D103" s="106" t="s">
        <v>379</v>
      </c>
      <c r="E103" s="114" t="s">
        <v>291</v>
      </c>
      <c r="F103" s="114" t="s">
        <v>381</v>
      </c>
      <c r="G103" s="21">
        <f t="shared" si="0"/>
        <v>7.5</v>
      </c>
      <c r="H103" s="122">
        <v>0</v>
      </c>
      <c r="I103" s="122">
        <v>1.5</v>
      </c>
      <c r="J103" s="122">
        <v>1.5</v>
      </c>
      <c r="K103" s="122">
        <v>1.5</v>
      </c>
      <c r="L103" s="122">
        <v>1.5</v>
      </c>
      <c r="M103" s="122">
        <v>1.5</v>
      </c>
      <c r="N103" s="21" t="str">
        <f t="shared" si="5"/>
        <v>при планировании бюджетных ассигнований численность не учитывалась</v>
      </c>
      <c r="O103" s="116" t="s">
        <v>190</v>
      </c>
      <c r="P103" s="117"/>
      <c r="Q103" s="117"/>
      <c r="R103" s="117"/>
      <c r="S103" s="117"/>
      <c r="T103" s="118"/>
      <c r="U103" s="119"/>
    </row>
    <row r="104" spans="1:21" ht="25.5" customHeight="1">
      <c r="A104" s="99">
        <v>68</v>
      </c>
      <c r="B104" s="100" t="s">
        <v>288</v>
      </c>
      <c r="C104" s="100" t="s">
        <v>289</v>
      </c>
      <c r="D104" s="100" t="s">
        <v>382</v>
      </c>
      <c r="E104" s="114" t="s">
        <v>291</v>
      </c>
      <c r="F104" s="114" t="s">
        <v>383</v>
      </c>
      <c r="G104" s="21">
        <f t="shared" si="0"/>
        <v>150</v>
      </c>
      <c r="H104" s="122">
        <v>0</v>
      </c>
      <c r="I104" s="122">
        <v>30</v>
      </c>
      <c r="J104" s="122">
        <v>30</v>
      </c>
      <c r="K104" s="122">
        <v>30</v>
      </c>
      <c r="L104" s="122">
        <v>30</v>
      </c>
      <c r="M104" s="122">
        <v>30</v>
      </c>
      <c r="N104" s="21" t="str">
        <f t="shared" si="5"/>
        <v>при планировании бюджетных ассигнований численность не учитывалась</v>
      </c>
      <c r="O104" s="116" t="s">
        <v>190</v>
      </c>
      <c r="P104" s="117"/>
      <c r="Q104" s="117"/>
      <c r="R104" s="117"/>
      <c r="S104" s="117"/>
      <c r="T104" s="118"/>
      <c r="U104" s="119"/>
    </row>
    <row r="105" spans="1:21" ht="25.5" customHeight="1">
      <c r="A105" s="99">
        <v>69</v>
      </c>
      <c r="B105" s="100" t="s">
        <v>288</v>
      </c>
      <c r="C105" s="100" t="s">
        <v>289</v>
      </c>
      <c r="D105" s="100" t="s">
        <v>384</v>
      </c>
      <c r="E105" s="114" t="s">
        <v>385</v>
      </c>
      <c r="F105" s="114" t="s">
        <v>386</v>
      </c>
      <c r="G105" s="21">
        <f t="shared" si="0"/>
        <v>1592.7</v>
      </c>
      <c r="H105" s="122">
        <v>292.7</v>
      </c>
      <c r="I105" s="122">
        <v>550</v>
      </c>
      <c r="J105" s="122">
        <v>750</v>
      </c>
      <c r="K105" s="122">
        <v>0</v>
      </c>
      <c r="L105" s="122">
        <v>0</v>
      </c>
      <c r="M105" s="122">
        <v>0</v>
      </c>
      <c r="N105" s="21" t="str">
        <f t="shared" si="5"/>
        <v>при планировании бюджетных ассигнований численность не учитывалась</v>
      </c>
      <c r="O105" s="116" t="s">
        <v>190</v>
      </c>
      <c r="P105" s="117"/>
      <c r="Q105" s="117"/>
      <c r="R105" s="117"/>
      <c r="S105" s="117"/>
      <c r="T105" s="118"/>
      <c r="U105" s="119"/>
    </row>
    <row r="106" spans="1:21" ht="25.5" customHeight="1">
      <c r="A106" s="99">
        <v>70</v>
      </c>
      <c r="B106" s="100" t="s">
        <v>387</v>
      </c>
      <c r="C106" s="112"/>
      <c r="D106" s="100" t="s">
        <v>388</v>
      </c>
      <c r="E106" s="101" t="s">
        <v>389</v>
      </c>
      <c r="F106" s="101" t="s">
        <v>390</v>
      </c>
      <c r="G106" s="23">
        <f t="shared" si="0"/>
        <v>445809.2</v>
      </c>
      <c r="H106" s="110">
        <v>108842</v>
      </c>
      <c r="I106" s="110">
        <v>121194.6</v>
      </c>
      <c r="J106" s="110">
        <v>107142.9</v>
      </c>
      <c r="K106" s="110">
        <v>108629.7</v>
      </c>
      <c r="L106" s="110"/>
      <c r="M106" s="110"/>
      <c r="N106" s="23">
        <f t="shared" si="5"/>
        <v>0</v>
      </c>
      <c r="O106" s="103" t="s">
        <v>203</v>
      </c>
      <c r="P106" s="103" t="s">
        <v>203</v>
      </c>
      <c r="Q106" s="103" t="s">
        <v>203</v>
      </c>
      <c r="R106" s="103" t="s">
        <v>203</v>
      </c>
      <c r="S106" s="103" t="s">
        <v>203</v>
      </c>
      <c r="T106" s="103" t="s">
        <v>203</v>
      </c>
      <c r="U106" s="119"/>
    </row>
    <row r="107" spans="1:21" ht="25.5" customHeight="1">
      <c r="A107" s="99">
        <v>71</v>
      </c>
      <c r="B107" s="100" t="s">
        <v>387</v>
      </c>
      <c r="C107" s="112"/>
      <c r="D107" s="100" t="s">
        <v>391</v>
      </c>
      <c r="E107" s="101" t="s">
        <v>389</v>
      </c>
      <c r="F107" s="101" t="s">
        <v>392</v>
      </c>
      <c r="G107" s="23">
        <f t="shared" si="0"/>
        <v>238319.80000000002</v>
      </c>
      <c r="H107" s="110">
        <v>59655.5</v>
      </c>
      <c r="I107" s="110">
        <v>61337.9</v>
      </c>
      <c r="J107" s="110">
        <v>58645.8</v>
      </c>
      <c r="K107" s="110">
        <v>58680.6</v>
      </c>
      <c r="L107" s="110"/>
      <c r="M107" s="110"/>
      <c r="N107" s="23">
        <f t="shared" si="5"/>
        <v>0</v>
      </c>
      <c r="O107" s="103" t="s">
        <v>203</v>
      </c>
      <c r="P107" s="103" t="s">
        <v>203</v>
      </c>
      <c r="Q107" s="103" t="s">
        <v>203</v>
      </c>
      <c r="R107" s="103" t="s">
        <v>203</v>
      </c>
      <c r="S107" s="103" t="s">
        <v>203</v>
      </c>
      <c r="T107" s="103" t="s">
        <v>203</v>
      </c>
      <c r="U107" s="119"/>
    </row>
    <row r="108" spans="1:21" ht="25.5" customHeight="1">
      <c r="A108" s="99">
        <v>72</v>
      </c>
      <c r="B108" s="100" t="s">
        <v>393</v>
      </c>
      <c r="C108" s="100" t="s">
        <v>393</v>
      </c>
      <c r="D108" s="100" t="s">
        <v>394</v>
      </c>
      <c r="E108" s="101" t="s">
        <v>389</v>
      </c>
      <c r="F108" s="101" t="s">
        <v>395</v>
      </c>
      <c r="G108" s="23">
        <f t="shared" si="0"/>
        <v>37959.199999999997</v>
      </c>
      <c r="H108" s="110">
        <v>5353.9</v>
      </c>
      <c r="I108" s="110">
        <v>3856.2</v>
      </c>
      <c r="J108" s="110">
        <v>4609.6000000000004</v>
      </c>
      <c r="K108" s="110">
        <v>5916.7</v>
      </c>
      <c r="L108" s="110">
        <v>8514</v>
      </c>
      <c r="M108" s="110">
        <v>9708.7999999999993</v>
      </c>
      <c r="N108" s="24">
        <f t="shared" si="5"/>
        <v>30.9</v>
      </c>
      <c r="O108" s="103">
        <v>18.2</v>
      </c>
      <c r="P108" s="111">
        <v>13</v>
      </c>
      <c r="Q108" s="111">
        <v>15.6</v>
      </c>
      <c r="R108" s="111">
        <v>20</v>
      </c>
      <c r="S108" s="111">
        <v>28.8</v>
      </c>
      <c r="T108" s="111">
        <v>30.9</v>
      </c>
      <c r="U108" s="104" t="s">
        <v>396</v>
      </c>
    </row>
    <row r="109" spans="1:21" ht="25.5" customHeight="1">
      <c r="A109" s="99">
        <v>73</v>
      </c>
      <c r="B109" s="100" t="s">
        <v>397</v>
      </c>
      <c r="C109" s="100" t="s">
        <v>398</v>
      </c>
      <c r="D109" s="100" t="s">
        <v>399</v>
      </c>
      <c r="E109" s="114" t="s">
        <v>400</v>
      </c>
      <c r="F109" s="114" t="s">
        <v>401</v>
      </c>
      <c r="G109" s="21">
        <f t="shared" si="0"/>
        <v>69620</v>
      </c>
      <c r="H109" s="115">
        <v>5962.4</v>
      </c>
      <c r="I109" s="115">
        <v>14975.9</v>
      </c>
      <c r="J109" s="115">
        <v>14602.6</v>
      </c>
      <c r="K109" s="115">
        <v>16916.8</v>
      </c>
      <c r="L109" s="115">
        <v>10331.6</v>
      </c>
      <c r="M109" s="115">
        <v>6830.7</v>
      </c>
      <c r="N109" s="21" t="str">
        <f t="shared" si="5"/>
        <v>при планировании бюджетных ассигнований численность не учитывалась</v>
      </c>
      <c r="O109" s="116" t="s">
        <v>190</v>
      </c>
      <c r="P109" s="117"/>
      <c r="Q109" s="117"/>
      <c r="R109" s="117"/>
      <c r="S109" s="117"/>
      <c r="T109" s="118"/>
      <c r="U109" s="119"/>
    </row>
    <row r="110" spans="1:21" ht="25.5" customHeight="1">
      <c r="A110" s="99">
        <v>74</v>
      </c>
      <c r="B110" s="100" t="s">
        <v>402</v>
      </c>
      <c r="C110" s="112"/>
      <c r="D110" s="100" t="s">
        <v>403</v>
      </c>
      <c r="E110" s="114" t="s">
        <v>400</v>
      </c>
      <c r="F110" s="114" t="s">
        <v>404</v>
      </c>
      <c r="G110" s="21">
        <f t="shared" si="0"/>
        <v>134649.20000000001</v>
      </c>
      <c r="H110" s="115">
        <v>21773.599999999999</v>
      </c>
      <c r="I110" s="115">
        <v>22234.3</v>
      </c>
      <c r="J110" s="115">
        <v>22195.200000000001</v>
      </c>
      <c r="K110" s="115">
        <v>23082.9</v>
      </c>
      <c r="L110" s="115">
        <v>22681.599999999999</v>
      </c>
      <c r="M110" s="115">
        <v>22681.599999999999</v>
      </c>
      <c r="N110" s="21" t="str">
        <f t="shared" si="5"/>
        <v>при планировании бюджетных ассигнований численность не учитывалась</v>
      </c>
      <c r="O110" s="116" t="s">
        <v>190</v>
      </c>
      <c r="P110" s="117"/>
      <c r="Q110" s="117"/>
      <c r="R110" s="117"/>
      <c r="S110" s="117"/>
      <c r="T110" s="118"/>
      <c r="U110" s="119"/>
    </row>
    <row r="111" spans="1:21" ht="25.5" customHeight="1">
      <c r="A111" s="99">
        <v>75</v>
      </c>
      <c r="B111" s="100" t="s">
        <v>397</v>
      </c>
      <c r="C111" s="100" t="s">
        <v>405</v>
      </c>
      <c r="D111" s="100" t="s">
        <v>406</v>
      </c>
      <c r="E111" s="114" t="s">
        <v>400</v>
      </c>
      <c r="F111" s="114" t="s">
        <v>407</v>
      </c>
      <c r="G111" s="21">
        <f t="shared" si="0"/>
        <v>11857.2</v>
      </c>
      <c r="H111" s="115">
        <v>5265.2</v>
      </c>
      <c r="I111" s="115">
        <v>6592</v>
      </c>
      <c r="J111" s="115">
        <v>0</v>
      </c>
      <c r="K111" s="115">
        <v>0</v>
      </c>
      <c r="L111" s="115">
        <v>0</v>
      </c>
      <c r="M111" s="115">
        <v>0</v>
      </c>
      <c r="N111" s="21" t="str">
        <f t="shared" si="5"/>
        <v>при планировании бюджетных ассигнований численность не учитывалась</v>
      </c>
      <c r="O111" s="116" t="s">
        <v>190</v>
      </c>
      <c r="P111" s="117"/>
      <c r="Q111" s="117"/>
      <c r="R111" s="117"/>
      <c r="S111" s="117"/>
      <c r="T111" s="118"/>
      <c r="U111" s="119"/>
    </row>
    <row r="112" spans="1:21" ht="25.5" customHeight="1">
      <c r="A112" s="99">
        <v>76</v>
      </c>
      <c r="B112" s="100" t="s">
        <v>397</v>
      </c>
      <c r="C112" s="100" t="s">
        <v>398</v>
      </c>
      <c r="D112" s="100" t="s">
        <v>408</v>
      </c>
      <c r="E112" s="114" t="s">
        <v>400</v>
      </c>
      <c r="F112" s="114" t="s">
        <v>409</v>
      </c>
      <c r="G112" s="21">
        <f t="shared" si="0"/>
        <v>11515</v>
      </c>
      <c r="H112" s="115">
        <v>4827.5</v>
      </c>
      <c r="I112" s="115">
        <v>3690.3</v>
      </c>
      <c r="J112" s="115">
        <v>1559</v>
      </c>
      <c r="K112" s="115">
        <v>719</v>
      </c>
      <c r="L112" s="115">
        <v>719.2</v>
      </c>
      <c r="M112" s="115">
        <v>0</v>
      </c>
      <c r="N112" s="21" t="str">
        <f t="shared" si="5"/>
        <v>при планировании бюджетных ассигнований численность не учитывалась</v>
      </c>
      <c r="O112" s="116" t="s">
        <v>190</v>
      </c>
      <c r="P112" s="117"/>
      <c r="Q112" s="117"/>
      <c r="R112" s="117"/>
      <c r="S112" s="117"/>
      <c r="T112" s="118"/>
      <c r="U112" s="119"/>
    </row>
    <row r="113" spans="1:21" ht="25.5" customHeight="1">
      <c r="A113" s="99">
        <v>77</v>
      </c>
      <c r="B113" s="100" t="s">
        <v>397</v>
      </c>
      <c r="C113" s="100" t="s">
        <v>398</v>
      </c>
      <c r="D113" s="100" t="s">
        <v>410</v>
      </c>
      <c r="E113" s="114" t="s">
        <v>400</v>
      </c>
      <c r="F113" s="114" t="s">
        <v>411</v>
      </c>
      <c r="G113" s="21">
        <f t="shared" si="0"/>
        <v>9922</v>
      </c>
      <c r="H113" s="115">
        <v>155</v>
      </c>
      <c r="I113" s="115">
        <v>225</v>
      </c>
      <c r="J113" s="115">
        <v>2000</v>
      </c>
      <c r="K113" s="115">
        <v>2525</v>
      </c>
      <c r="L113" s="115">
        <v>2508</v>
      </c>
      <c r="M113" s="115">
        <v>2509</v>
      </c>
      <c r="N113" s="21" t="str">
        <f t="shared" si="5"/>
        <v>при планировании бюджетных ассигнований численность не учитывалась</v>
      </c>
      <c r="O113" s="116" t="s">
        <v>190</v>
      </c>
      <c r="P113" s="117"/>
      <c r="Q113" s="117"/>
      <c r="R113" s="117"/>
      <c r="S113" s="117"/>
      <c r="T113" s="118"/>
      <c r="U113" s="119"/>
    </row>
    <row r="114" spans="1:21" ht="25.5" customHeight="1">
      <c r="A114" s="99">
        <v>78</v>
      </c>
      <c r="B114" s="100" t="s">
        <v>397</v>
      </c>
      <c r="C114" s="100" t="s">
        <v>398</v>
      </c>
      <c r="D114" s="100" t="s">
        <v>412</v>
      </c>
      <c r="E114" s="114" t="s">
        <v>400</v>
      </c>
      <c r="F114" s="114" t="s">
        <v>413</v>
      </c>
      <c r="G114" s="21">
        <f t="shared" si="0"/>
        <v>7008.7999999999993</v>
      </c>
      <c r="H114" s="115">
        <v>1647</v>
      </c>
      <c r="I114" s="115">
        <v>1287.0999999999999</v>
      </c>
      <c r="J114" s="115">
        <v>1712.5</v>
      </c>
      <c r="K114" s="115">
        <v>745.9</v>
      </c>
      <c r="L114" s="115">
        <v>792.9</v>
      </c>
      <c r="M114" s="115">
        <v>823.4</v>
      </c>
      <c r="N114" s="21" t="str">
        <f t="shared" si="5"/>
        <v>при планировании бюджетных ассигнований численность не учитывалась</v>
      </c>
      <c r="O114" s="116" t="s">
        <v>190</v>
      </c>
      <c r="P114" s="117"/>
      <c r="Q114" s="117"/>
      <c r="R114" s="117"/>
      <c r="S114" s="117"/>
      <c r="T114" s="118"/>
      <c r="U114" s="119"/>
    </row>
    <row r="115" spans="1:21" ht="25.5" customHeight="1">
      <c r="A115" s="99">
        <v>79</v>
      </c>
      <c r="B115" s="100" t="s">
        <v>397</v>
      </c>
      <c r="C115" s="100" t="s">
        <v>398</v>
      </c>
      <c r="D115" s="100" t="s">
        <v>414</v>
      </c>
      <c r="E115" s="114" t="s">
        <v>400</v>
      </c>
      <c r="F115" s="114" t="s">
        <v>415</v>
      </c>
      <c r="G115" s="21">
        <f t="shared" si="0"/>
        <v>4661</v>
      </c>
      <c r="H115" s="115">
        <v>775.5</v>
      </c>
      <c r="I115" s="115">
        <v>778.1</v>
      </c>
      <c r="J115" s="115">
        <v>778.1</v>
      </c>
      <c r="K115" s="115">
        <v>778.3</v>
      </c>
      <c r="L115" s="115">
        <v>775.5</v>
      </c>
      <c r="M115" s="115">
        <v>775.5</v>
      </c>
      <c r="N115" s="21" t="str">
        <f t="shared" si="5"/>
        <v>при планировании бюджетных ассигнований численность не учитывалась</v>
      </c>
      <c r="O115" s="116" t="s">
        <v>190</v>
      </c>
      <c r="P115" s="117"/>
      <c r="Q115" s="117"/>
      <c r="R115" s="117"/>
      <c r="S115" s="117"/>
      <c r="T115" s="118"/>
      <c r="U115" s="119"/>
    </row>
    <row r="116" spans="1:21" ht="25.5" customHeight="1">
      <c r="A116" s="99">
        <v>80</v>
      </c>
      <c r="B116" s="100" t="s">
        <v>416</v>
      </c>
      <c r="C116" s="112"/>
      <c r="D116" s="100" t="s">
        <v>417</v>
      </c>
      <c r="E116" s="114" t="s">
        <v>400</v>
      </c>
      <c r="F116" s="114" t="s">
        <v>418</v>
      </c>
      <c r="G116" s="21">
        <f t="shared" si="0"/>
        <v>9518.4</v>
      </c>
      <c r="H116" s="115">
        <v>3558.4</v>
      </c>
      <c r="I116" s="115">
        <v>2743</v>
      </c>
      <c r="J116" s="115">
        <v>1802.8</v>
      </c>
      <c r="K116" s="115">
        <v>1414.2</v>
      </c>
      <c r="L116" s="115">
        <v>0</v>
      </c>
      <c r="M116" s="115">
        <v>0</v>
      </c>
      <c r="N116" s="21" t="str">
        <f t="shared" si="5"/>
        <v>при планировании бюджетных ассигнований численность не учитывалась</v>
      </c>
      <c r="O116" s="116" t="s">
        <v>190</v>
      </c>
      <c r="P116" s="117"/>
      <c r="Q116" s="117"/>
      <c r="R116" s="117"/>
      <c r="S116" s="117"/>
      <c r="T116" s="118"/>
      <c r="U116" s="119"/>
    </row>
    <row r="117" spans="1:21" ht="25.5" customHeight="1">
      <c r="A117" s="99">
        <v>81</v>
      </c>
      <c r="B117" s="100" t="s">
        <v>402</v>
      </c>
      <c r="C117" s="112"/>
      <c r="D117" s="100" t="s">
        <v>419</v>
      </c>
      <c r="E117" s="114" t="s">
        <v>400</v>
      </c>
      <c r="F117" s="114" t="s">
        <v>420</v>
      </c>
      <c r="G117" s="21">
        <f t="shared" si="0"/>
        <v>8814.4</v>
      </c>
      <c r="H117" s="115">
        <v>631.70000000000005</v>
      </c>
      <c r="I117" s="115">
        <v>1728.6</v>
      </c>
      <c r="J117" s="115">
        <v>2011.7</v>
      </c>
      <c r="K117" s="115">
        <v>419</v>
      </c>
      <c r="L117" s="115">
        <v>2011.7</v>
      </c>
      <c r="M117" s="115">
        <v>2011.7</v>
      </c>
      <c r="N117" s="21" t="str">
        <f t="shared" si="5"/>
        <v>при планировании бюджетных ассигнований численность не учитывалась</v>
      </c>
      <c r="O117" s="116" t="s">
        <v>190</v>
      </c>
      <c r="P117" s="117"/>
      <c r="Q117" s="117"/>
      <c r="R117" s="117"/>
      <c r="S117" s="117"/>
      <c r="T117" s="118"/>
      <c r="U117" s="119"/>
    </row>
    <row r="118" spans="1:21" ht="25.5" customHeight="1">
      <c r="A118" s="99">
        <v>82</v>
      </c>
      <c r="B118" s="100" t="s">
        <v>421</v>
      </c>
      <c r="C118" s="112"/>
      <c r="D118" s="100" t="s">
        <v>422</v>
      </c>
      <c r="E118" s="114" t="s">
        <v>400</v>
      </c>
      <c r="F118" s="114" t="s">
        <v>423</v>
      </c>
      <c r="G118" s="21">
        <f t="shared" si="0"/>
        <v>5986.7999999999993</v>
      </c>
      <c r="H118" s="115">
        <v>2439.1999999999998</v>
      </c>
      <c r="I118" s="115">
        <v>1167.5999999999999</v>
      </c>
      <c r="J118" s="115">
        <v>1500</v>
      </c>
      <c r="K118" s="115">
        <v>880</v>
      </c>
      <c r="L118" s="115">
        <v>0</v>
      </c>
      <c r="M118" s="115">
        <v>0</v>
      </c>
      <c r="N118" s="21" t="str">
        <f t="shared" si="5"/>
        <v>при планировании бюджетных ассигнований численность не учитывалась</v>
      </c>
      <c r="O118" s="116" t="s">
        <v>190</v>
      </c>
      <c r="P118" s="117"/>
      <c r="Q118" s="117"/>
      <c r="R118" s="117"/>
      <c r="S118" s="117"/>
      <c r="T118" s="118"/>
      <c r="U118" s="119"/>
    </row>
    <row r="119" spans="1:21" ht="25.5" customHeight="1">
      <c r="A119" s="99">
        <v>83</v>
      </c>
      <c r="B119" s="100" t="s">
        <v>397</v>
      </c>
      <c r="C119" s="100" t="s">
        <v>398</v>
      </c>
      <c r="D119" s="100" t="s">
        <v>424</v>
      </c>
      <c r="E119" s="101" t="s">
        <v>400</v>
      </c>
      <c r="F119" s="101" t="s">
        <v>425</v>
      </c>
      <c r="G119" s="23">
        <f t="shared" si="0"/>
        <v>1629</v>
      </c>
      <c r="H119" s="110">
        <v>0</v>
      </c>
      <c r="I119" s="110">
        <v>304</v>
      </c>
      <c r="J119" s="110">
        <v>775</v>
      </c>
      <c r="K119" s="110">
        <v>550</v>
      </c>
      <c r="L119" s="110">
        <v>0</v>
      </c>
      <c r="M119" s="110">
        <v>0</v>
      </c>
      <c r="N119" s="24">
        <f t="shared" si="5"/>
        <v>20.399999999999999</v>
      </c>
      <c r="O119" s="103">
        <v>0</v>
      </c>
      <c r="P119" s="111">
        <v>6.1</v>
      </c>
      <c r="Q119" s="111">
        <v>18.7</v>
      </c>
      <c r="R119" s="111">
        <v>20.399999999999999</v>
      </c>
      <c r="S119" s="111">
        <v>0</v>
      </c>
      <c r="T119" s="111">
        <v>0</v>
      </c>
      <c r="U119" s="119"/>
    </row>
    <row r="120" spans="1:21" ht="25.5" customHeight="1">
      <c r="A120" s="99">
        <v>84</v>
      </c>
      <c r="B120" s="100" t="s">
        <v>397</v>
      </c>
      <c r="C120" s="100" t="s">
        <v>398</v>
      </c>
      <c r="D120" s="100" t="s">
        <v>426</v>
      </c>
      <c r="E120" s="114" t="s">
        <v>400</v>
      </c>
      <c r="F120" s="114" t="s">
        <v>427</v>
      </c>
      <c r="G120" s="21">
        <f t="shared" si="0"/>
        <v>100</v>
      </c>
      <c r="H120" s="115">
        <v>100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21" t="str">
        <f t="shared" si="5"/>
        <v>при планировании бюджетных ассигнований численность не учитывалась</v>
      </c>
      <c r="O120" s="116" t="s">
        <v>190</v>
      </c>
      <c r="P120" s="117"/>
      <c r="Q120" s="117"/>
      <c r="R120" s="117"/>
      <c r="S120" s="117"/>
      <c r="T120" s="118"/>
      <c r="U120" s="119"/>
    </row>
    <row r="121" spans="1:21" ht="25.5" customHeight="1">
      <c r="A121" s="99">
        <v>85</v>
      </c>
      <c r="B121" s="100" t="s">
        <v>397</v>
      </c>
      <c r="C121" s="100" t="s">
        <v>398</v>
      </c>
      <c r="D121" s="100" t="s">
        <v>428</v>
      </c>
      <c r="E121" s="114" t="s">
        <v>400</v>
      </c>
      <c r="F121" s="114" t="s">
        <v>429</v>
      </c>
      <c r="G121" s="21">
        <f t="shared" si="0"/>
        <v>1312.6</v>
      </c>
      <c r="H121" s="115">
        <v>87.4</v>
      </c>
      <c r="I121" s="115">
        <v>185.2</v>
      </c>
      <c r="J121" s="115">
        <v>185</v>
      </c>
      <c r="K121" s="115">
        <v>285</v>
      </c>
      <c r="L121" s="115">
        <v>285</v>
      </c>
      <c r="M121" s="115">
        <v>285</v>
      </c>
      <c r="N121" s="21" t="str">
        <f t="shared" si="5"/>
        <v>при планировании бюджетных ассигнований численность не учитывалась</v>
      </c>
      <c r="O121" s="116" t="s">
        <v>190</v>
      </c>
      <c r="P121" s="117"/>
      <c r="Q121" s="117"/>
      <c r="R121" s="117"/>
      <c r="S121" s="117"/>
      <c r="T121" s="118"/>
      <c r="U121" s="119"/>
    </row>
    <row r="122" spans="1:21" ht="25.5" customHeight="1">
      <c r="A122" s="99">
        <v>86</v>
      </c>
      <c r="B122" s="100" t="s">
        <v>397</v>
      </c>
      <c r="C122" s="100" t="s">
        <v>398</v>
      </c>
      <c r="D122" s="100" t="s">
        <v>430</v>
      </c>
      <c r="E122" s="114" t="s">
        <v>400</v>
      </c>
      <c r="F122" s="114" t="s">
        <v>431</v>
      </c>
      <c r="G122" s="21">
        <f t="shared" si="0"/>
        <v>901.5</v>
      </c>
      <c r="H122" s="115">
        <v>146.1</v>
      </c>
      <c r="I122" s="115">
        <v>142.6</v>
      </c>
      <c r="J122" s="115">
        <v>153.19999999999999</v>
      </c>
      <c r="K122" s="115">
        <v>153.19999999999999</v>
      </c>
      <c r="L122" s="115">
        <v>153.19999999999999</v>
      </c>
      <c r="M122" s="115">
        <v>153.19999999999999</v>
      </c>
      <c r="N122" s="21" t="str">
        <f t="shared" si="5"/>
        <v>при планировании бюджетных ассигнований численность не учитывалась</v>
      </c>
      <c r="O122" s="116" t="s">
        <v>190</v>
      </c>
      <c r="P122" s="117"/>
      <c r="Q122" s="117"/>
      <c r="R122" s="117"/>
      <c r="S122" s="117"/>
      <c r="T122" s="118"/>
      <c r="U122" s="119"/>
    </row>
    <row r="123" spans="1:21" ht="25.5" customHeight="1">
      <c r="A123" s="99">
        <v>87</v>
      </c>
      <c r="B123" s="100" t="s">
        <v>397</v>
      </c>
      <c r="C123" s="100" t="s">
        <v>398</v>
      </c>
      <c r="D123" s="100" t="s">
        <v>432</v>
      </c>
      <c r="E123" s="114" t="s">
        <v>385</v>
      </c>
      <c r="F123" s="114" t="s">
        <v>433</v>
      </c>
      <c r="G123" s="21">
        <f t="shared" si="0"/>
        <v>828.1</v>
      </c>
      <c r="H123" s="115">
        <v>228.1</v>
      </c>
      <c r="I123" s="115">
        <v>350</v>
      </c>
      <c r="J123" s="115">
        <v>250</v>
      </c>
      <c r="K123" s="115">
        <v>0</v>
      </c>
      <c r="L123" s="115">
        <v>0</v>
      </c>
      <c r="M123" s="115">
        <v>0</v>
      </c>
      <c r="N123" s="21" t="str">
        <f t="shared" si="5"/>
        <v>при планировании бюджетных ассигнований численность не учитывалась</v>
      </c>
      <c r="O123" s="116" t="s">
        <v>190</v>
      </c>
      <c r="P123" s="117"/>
      <c r="Q123" s="117"/>
      <c r="R123" s="117"/>
      <c r="S123" s="117"/>
      <c r="T123" s="118"/>
      <c r="U123" s="119"/>
    </row>
    <row r="124" spans="1:21" ht="25.5" customHeight="1">
      <c r="A124" s="99">
        <v>88</v>
      </c>
      <c r="B124" s="100" t="s">
        <v>397</v>
      </c>
      <c r="C124" s="100" t="s">
        <v>398</v>
      </c>
      <c r="D124" s="100" t="s">
        <v>434</v>
      </c>
      <c r="E124" s="114" t="s">
        <v>400</v>
      </c>
      <c r="F124" s="114" t="s">
        <v>435</v>
      </c>
      <c r="G124" s="21">
        <f t="shared" si="0"/>
        <v>448.2</v>
      </c>
      <c r="H124" s="115">
        <v>74.7</v>
      </c>
      <c r="I124" s="115">
        <v>74.7</v>
      </c>
      <c r="J124" s="115">
        <v>74.7</v>
      </c>
      <c r="K124" s="115">
        <v>74.7</v>
      </c>
      <c r="L124" s="115">
        <v>74.7</v>
      </c>
      <c r="M124" s="115">
        <v>74.7</v>
      </c>
      <c r="N124" s="21" t="str">
        <f t="shared" si="5"/>
        <v>при планировании бюджетных ассигнований численность не учитывалась</v>
      </c>
      <c r="O124" s="116" t="s">
        <v>190</v>
      </c>
      <c r="P124" s="117"/>
      <c r="Q124" s="117"/>
      <c r="R124" s="117"/>
      <c r="S124" s="117"/>
      <c r="T124" s="118"/>
      <c r="U124" s="119"/>
    </row>
    <row r="125" spans="1:21" ht="25.5" customHeight="1">
      <c r="A125" s="99">
        <v>89</v>
      </c>
      <c r="B125" s="100" t="s">
        <v>416</v>
      </c>
      <c r="C125" s="112"/>
      <c r="D125" s="100" t="s">
        <v>436</v>
      </c>
      <c r="E125" s="114" t="s">
        <v>400</v>
      </c>
      <c r="F125" s="114" t="s">
        <v>437</v>
      </c>
      <c r="G125" s="21">
        <f t="shared" si="0"/>
        <v>789.3</v>
      </c>
      <c r="H125" s="115">
        <v>29.3</v>
      </c>
      <c r="I125" s="115">
        <v>136</v>
      </c>
      <c r="J125" s="115">
        <v>156</v>
      </c>
      <c r="K125" s="115">
        <v>156</v>
      </c>
      <c r="L125" s="115">
        <v>156</v>
      </c>
      <c r="M125" s="115">
        <v>156</v>
      </c>
      <c r="N125" s="21" t="str">
        <f t="shared" si="5"/>
        <v>при планировании бюджетных ассигнований численность не учитывалась</v>
      </c>
      <c r="O125" s="116" t="s">
        <v>190</v>
      </c>
      <c r="P125" s="117"/>
      <c r="Q125" s="117"/>
      <c r="R125" s="117"/>
      <c r="S125" s="117"/>
      <c r="T125" s="118"/>
      <c r="U125" s="119"/>
    </row>
    <row r="126" spans="1:21" ht="25.5" customHeight="1">
      <c r="A126" s="99">
        <v>90</v>
      </c>
      <c r="B126" s="100" t="s">
        <v>397</v>
      </c>
      <c r="C126" s="100" t="s">
        <v>398</v>
      </c>
      <c r="D126" s="100" t="s">
        <v>438</v>
      </c>
      <c r="E126" s="114" t="s">
        <v>400</v>
      </c>
      <c r="F126" s="114" t="s">
        <v>407</v>
      </c>
      <c r="G126" s="21">
        <f t="shared" si="0"/>
        <v>526.29999999999995</v>
      </c>
      <c r="H126" s="115">
        <v>220.7</v>
      </c>
      <c r="I126" s="115">
        <v>305.60000000000002</v>
      </c>
      <c r="J126" s="115">
        <v>0</v>
      </c>
      <c r="K126" s="115">
        <v>0</v>
      </c>
      <c r="L126" s="115">
        <v>0</v>
      </c>
      <c r="M126" s="115">
        <v>0</v>
      </c>
      <c r="N126" s="21" t="str">
        <f t="shared" si="5"/>
        <v>при планировании бюджетных ассигнований численность не учитывалась</v>
      </c>
      <c r="O126" s="116" t="s">
        <v>190</v>
      </c>
      <c r="P126" s="117"/>
      <c r="Q126" s="117"/>
      <c r="R126" s="117"/>
      <c r="S126" s="117"/>
      <c r="T126" s="118"/>
      <c r="U126" s="119"/>
    </row>
    <row r="127" spans="1:21" ht="25.5" customHeight="1">
      <c r="A127" s="99">
        <v>91</v>
      </c>
      <c r="B127" s="100" t="s">
        <v>397</v>
      </c>
      <c r="C127" s="100" t="s">
        <v>398</v>
      </c>
      <c r="D127" s="100" t="s">
        <v>439</v>
      </c>
      <c r="E127" s="114" t="s">
        <v>400</v>
      </c>
      <c r="F127" s="114" t="s">
        <v>407</v>
      </c>
      <c r="G127" s="21">
        <f t="shared" si="0"/>
        <v>551.79999999999995</v>
      </c>
      <c r="H127" s="115">
        <v>268.60000000000002</v>
      </c>
      <c r="I127" s="115">
        <v>283.2</v>
      </c>
      <c r="J127" s="115">
        <v>0</v>
      </c>
      <c r="K127" s="115">
        <v>0</v>
      </c>
      <c r="L127" s="115">
        <v>0</v>
      </c>
      <c r="M127" s="115">
        <v>0</v>
      </c>
      <c r="N127" s="21" t="str">
        <f t="shared" si="5"/>
        <v>при планировании бюджетных ассигнований численность не учитывалась</v>
      </c>
      <c r="O127" s="116" t="s">
        <v>190</v>
      </c>
      <c r="P127" s="117"/>
      <c r="Q127" s="117"/>
      <c r="R127" s="117"/>
      <c r="S127" s="117"/>
      <c r="T127" s="118"/>
      <c r="U127" s="119"/>
    </row>
    <row r="128" spans="1:21" ht="25.5" customHeight="1">
      <c r="A128" s="99">
        <v>92</v>
      </c>
      <c r="B128" s="100" t="s">
        <v>440</v>
      </c>
      <c r="C128" s="112"/>
      <c r="D128" s="100" t="s">
        <v>441</v>
      </c>
      <c r="E128" s="114" t="s">
        <v>400</v>
      </c>
      <c r="F128" s="114" t="s">
        <v>442</v>
      </c>
      <c r="G128" s="21">
        <f t="shared" si="0"/>
        <v>300</v>
      </c>
      <c r="H128" s="115">
        <v>0</v>
      </c>
      <c r="I128" s="115">
        <v>300</v>
      </c>
      <c r="J128" s="115">
        <v>0</v>
      </c>
      <c r="K128" s="115">
        <v>0</v>
      </c>
      <c r="L128" s="115">
        <v>0</v>
      </c>
      <c r="M128" s="115">
        <v>0</v>
      </c>
      <c r="N128" s="21" t="str">
        <f t="shared" si="5"/>
        <v>при планировании бюджетных ассигнований численность не учитывалась</v>
      </c>
      <c r="O128" s="116" t="s">
        <v>190</v>
      </c>
      <c r="P128" s="117"/>
      <c r="Q128" s="117"/>
      <c r="R128" s="117"/>
      <c r="S128" s="117"/>
      <c r="T128" s="118"/>
      <c r="U128" s="119"/>
    </row>
    <row r="129" spans="1:21" ht="25.5" customHeight="1">
      <c r="A129" s="99">
        <v>93</v>
      </c>
      <c r="B129" s="100" t="s">
        <v>397</v>
      </c>
      <c r="C129" s="100" t="s">
        <v>405</v>
      </c>
      <c r="D129" s="100" t="s">
        <v>443</v>
      </c>
      <c r="E129" s="114" t="s">
        <v>400</v>
      </c>
      <c r="F129" s="114" t="s">
        <v>407</v>
      </c>
      <c r="G129" s="21">
        <f t="shared" si="0"/>
        <v>411.2</v>
      </c>
      <c r="H129" s="115">
        <v>204.6</v>
      </c>
      <c r="I129" s="115">
        <v>206.6</v>
      </c>
      <c r="J129" s="115">
        <v>0</v>
      </c>
      <c r="K129" s="115">
        <v>0</v>
      </c>
      <c r="L129" s="115">
        <v>0</v>
      </c>
      <c r="M129" s="115">
        <v>0</v>
      </c>
      <c r="N129" s="21" t="str">
        <f t="shared" si="5"/>
        <v>при планировании бюджетных ассигнований численность не учитывалась</v>
      </c>
      <c r="O129" s="116" t="s">
        <v>190</v>
      </c>
      <c r="P129" s="117"/>
      <c r="Q129" s="117"/>
      <c r="R129" s="117"/>
      <c r="S129" s="117"/>
      <c r="T129" s="118"/>
      <c r="U129" s="119"/>
    </row>
    <row r="130" spans="1:21" ht="25.5" customHeight="1">
      <c r="A130" s="99">
        <v>94</v>
      </c>
      <c r="B130" s="100" t="s">
        <v>397</v>
      </c>
      <c r="C130" s="100" t="s">
        <v>398</v>
      </c>
      <c r="D130" s="100" t="s">
        <v>444</v>
      </c>
      <c r="E130" s="114" t="s">
        <v>400</v>
      </c>
      <c r="F130" s="114" t="s">
        <v>445</v>
      </c>
      <c r="G130" s="21">
        <f t="shared" si="0"/>
        <v>162.80000000000001</v>
      </c>
      <c r="H130" s="115">
        <v>48.3</v>
      </c>
      <c r="I130" s="115">
        <v>48.5</v>
      </c>
      <c r="J130" s="115">
        <v>16.5</v>
      </c>
      <c r="K130" s="115">
        <v>16.5</v>
      </c>
      <c r="L130" s="115">
        <v>16.5</v>
      </c>
      <c r="M130" s="115">
        <v>16.5</v>
      </c>
      <c r="N130" s="21" t="str">
        <f t="shared" si="5"/>
        <v>при планировании бюджетных ассигнований численность не учитывалась</v>
      </c>
      <c r="O130" s="116" t="s">
        <v>190</v>
      </c>
      <c r="P130" s="117"/>
      <c r="Q130" s="117"/>
      <c r="R130" s="117"/>
      <c r="S130" s="117"/>
      <c r="T130" s="118"/>
      <c r="U130" s="119"/>
    </row>
    <row r="131" spans="1:21" ht="25.5" customHeight="1">
      <c r="A131" s="99">
        <v>95</v>
      </c>
      <c r="B131" s="100" t="s">
        <v>397</v>
      </c>
      <c r="C131" s="100" t="s">
        <v>398</v>
      </c>
      <c r="D131" s="100" t="s">
        <v>446</v>
      </c>
      <c r="E131" s="114" t="s">
        <v>400</v>
      </c>
      <c r="F131" s="114" t="s">
        <v>407</v>
      </c>
      <c r="G131" s="21">
        <f t="shared" si="0"/>
        <v>339.3</v>
      </c>
      <c r="H131" s="115">
        <v>202.8</v>
      </c>
      <c r="I131" s="115">
        <v>136.5</v>
      </c>
      <c r="J131" s="115">
        <v>0</v>
      </c>
      <c r="K131" s="115">
        <v>0</v>
      </c>
      <c r="L131" s="115">
        <v>0</v>
      </c>
      <c r="M131" s="115">
        <v>0</v>
      </c>
      <c r="N131" s="21" t="str">
        <f t="shared" si="5"/>
        <v>при планировании бюджетных ассигнований численность не учитывалась</v>
      </c>
      <c r="O131" s="116" t="s">
        <v>190</v>
      </c>
      <c r="P131" s="117"/>
      <c r="Q131" s="117"/>
      <c r="R131" s="117"/>
      <c r="S131" s="117"/>
      <c r="T131" s="118"/>
      <c r="U131" s="119"/>
    </row>
    <row r="132" spans="1:21" ht="25.5" customHeight="1">
      <c r="A132" s="99">
        <v>96</v>
      </c>
      <c r="B132" s="100" t="s">
        <v>397</v>
      </c>
      <c r="C132" s="100" t="s">
        <v>398</v>
      </c>
      <c r="D132" s="100" t="s">
        <v>447</v>
      </c>
      <c r="E132" s="114" t="s">
        <v>389</v>
      </c>
      <c r="F132" s="114" t="s">
        <v>448</v>
      </c>
      <c r="G132" s="21">
        <f t="shared" si="0"/>
        <v>110.1</v>
      </c>
      <c r="H132" s="115">
        <v>110.1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21" t="str">
        <f t="shared" si="5"/>
        <v>при планировании бюджетных ассигнований численность не учитывалась</v>
      </c>
      <c r="O132" s="116" t="s">
        <v>190</v>
      </c>
      <c r="P132" s="117"/>
      <c r="Q132" s="117"/>
      <c r="R132" s="117"/>
      <c r="S132" s="117"/>
      <c r="T132" s="118"/>
      <c r="U132" s="119"/>
    </row>
    <row r="133" spans="1:21" ht="25.5" customHeight="1">
      <c r="A133" s="99">
        <v>97</v>
      </c>
      <c r="B133" s="100" t="s">
        <v>397</v>
      </c>
      <c r="C133" s="100" t="s">
        <v>398</v>
      </c>
      <c r="D133" s="100" t="s">
        <v>449</v>
      </c>
      <c r="E133" s="114" t="s">
        <v>400</v>
      </c>
      <c r="F133" s="114" t="s">
        <v>450</v>
      </c>
      <c r="G133" s="21">
        <f t="shared" si="0"/>
        <v>129.6</v>
      </c>
      <c r="H133" s="115">
        <v>21.6</v>
      </c>
      <c r="I133" s="115">
        <v>21.6</v>
      </c>
      <c r="J133" s="115">
        <v>21.6</v>
      </c>
      <c r="K133" s="115">
        <v>21.6</v>
      </c>
      <c r="L133" s="115">
        <v>21.6</v>
      </c>
      <c r="M133" s="115">
        <v>21.6</v>
      </c>
      <c r="N133" s="21" t="str">
        <f t="shared" si="5"/>
        <v>при планировании бюджетных ассигнований численность не учитывалась</v>
      </c>
      <c r="O133" s="116" t="s">
        <v>190</v>
      </c>
      <c r="P133" s="117"/>
      <c r="Q133" s="117"/>
      <c r="R133" s="117"/>
      <c r="S133" s="117"/>
      <c r="T133" s="118"/>
      <c r="U133" s="119"/>
    </row>
    <row r="134" spans="1:21" ht="25.5" customHeight="1">
      <c r="A134" s="99">
        <v>98</v>
      </c>
      <c r="B134" s="100" t="s">
        <v>397</v>
      </c>
      <c r="C134" s="100" t="s">
        <v>398</v>
      </c>
      <c r="D134" s="100" t="s">
        <v>451</v>
      </c>
      <c r="E134" s="114" t="s">
        <v>400</v>
      </c>
      <c r="F134" s="114" t="s">
        <v>452</v>
      </c>
      <c r="G134" s="21">
        <f t="shared" si="0"/>
        <v>95</v>
      </c>
      <c r="H134" s="115">
        <v>0</v>
      </c>
      <c r="I134" s="115">
        <v>95</v>
      </c>
      <c r="J134" s="115">
        <v>0</v>
      </c>
      <c r="K134" s="115">
        <v>0</v>
      </c>
      <c r="L134" s="115">
        <v>0</v>
      </c>
      <c r="M134" s="115">
        <v>0</v>
      </c>
      <c r="N134" s="21" t="str">
        <f t="shared" si="5"/>
        <v>при планировании бюджетных ассигнований численность не учитывалась</v>
      </c>
      <c r="O134" s="116" t="s">
        <v>190</v>
      </c>
      <c r="P134" s="117"/>
      <c r="Q134" s="117"/>
      <c r="R134" s="117"/>
      <c r="S134" s="117"/>
      <c r="T134" s="118"/>
      <c r="U134" s="119"/>
    </row>
    <row r="135" spans="1:21" ht="25.5" customHeight="1">
      <c r="A135" s="99">
        <v>99</v>
      </c>
      <c r="B135" s="100" t="s">
        <v>206</v>
      </c>
      <c r="C135" s="100" t="s">
        <v>207</v>
      </c>
      <c r="D135" s="100" t="s">
        <v>453</v>
      </c>
      <c r="E135" s="101" t="s">
        <v>454</v>
      </c>
      <c r="F135" s="101" t="s">
        <v>455</v>
      </c>
      <c r="G135" s="23">
        <f t="shared" si="0"/>
        <v>664701.80000000005</v>
      </c>
      <c r="H135" s="128">
        <v>50559.5</v>
      </c>
      <c r="I135" s="128">
        <v>150925.4</v>
      </c>
      <c r="J135" s="128">
        <v>155931</v>
      </c>
      <c r="K135" s="128">
        <v>163585.9</v>
      </c>
      <c r="L135" s="128">
        <v>70300</v>
      </c>
      <c r="M135" s="128">
        <v>73400</v>
      </c>
      <c r="N135" s="26">
        <f>SUM(O135:T135)</f>
        <v>3120.9</v>
      </c>
      <c r="O135" s="103">
        <v>544.29999999999995</v>
      </c>
      <c r="P135" s="111">
        <v>740.6</v>
      </c>
      <c r="Q135" s="111">
        <v>780.9</v>
      </c>
      <c r="R135" s="111">
        <v>772.9</v>
      </c>
      <c r="S135" s="111">
        <v>149</v>
      </c>
      <c r="T135" s="111">
        <v>133.19999999999999</v>
      </c>
      <c r="U135" s="119"/>
    </row>
    <row r="136" spans="1:21" ht="25.5" customHeight="1">
      <c r="A136" s="99">
        <v>100</v>
      </c>
      <c r="B136" s="100" t="s">
        <v>177</v>
      </c>
      <c r="C136" s="112"/>
      <c r="D136" s="100" t="s">
        <v>456</v>
      </c>
      <c r="E136" s="101" t="s">
        <v>454</v>
      </c>
      <c r="F136" s="101" t="s">
        <v>457</v>
      </c>
      <c r="G136" s="23">
        <f t="shared" si="0"/>
        <v>645420.5</v>
      </c>
      <c r="H136" s="110">
        <v>101218.5</v>
      </c>
      <c r="I136" s="110">
        <v>108840.4</v>
      </c>
      <c r="J136" s="110">
        <v>108840.4</v>
      </c>
      <c r="K136" s="110">
        <v>108840.4</v>
      </c>
      <c r="L136" s="110">
        <v>108840.4</v>
      </c>
      <c r="M136" s="110">
        <v>108840.4</v>
      </c>
      <c r="N136" s="24">
        <f>IFERROR(IF(O136="при планировании бюджетных ассигнований численность не учитывалась",O136,MAX(O136:T136)),"")</f>
        <v>12014.2</v>
      </c>
      <c r="O136" s="129">
        <v>11907.3</v>
      </c>
      <c r="P136" s="111">
        <v>12014.2</v>
      </c>
      <c r="Q136" s="111">
        <v>12014.2</v>
      </c>
      <c r="R136" s="111">
        <v>12014.2</v>
      </c>
      <c r="S136" s="111">
        <v>0</v>
      </c>
      <c r="T136" s="111">
        <v>0</v>
      </c>
      <c r="U136" s="119"/>
    </row>
    <row r="137" spans="1:21" ht="25.5" customHeight="1">
      <c r="A137" s="99">
        <v>101</v>
      </c>
      <c r="B137" s="106" t="s">
        <v>458</v>
      </c>
      <c r="C137" s="106" t="s">
        <v>240</v>
      </c>
      <c r="D137" s="106" t="s">
        <v>459</v>
      </c>
      <c r="E137" s="101" t="s">
        <v>454</v>
      </c>
      <c r="F137" s="101" t="s">
        <v>460</v>
      </c>
      <c r="G137" s="23">
        <f t="shared" si="0"/>
        <v>20198.5</v>
      </c>
      <c r="H137" s="110">
        <v>0</v>
      </c>
      <c r="I137" s="110">
        <v>3399.5</v>
      </c>
      <c r="J137" s="110">
        <v>3399.5</v>
      </c>
      <c r="K137" s="110">
        <v>3399.5</v>
      </c>
      <c r="L137" s="110">
        <v>5000</v>
      </c>
      <c r="M137" s="110">
        <v>5000</v>
      </c>
      <c r="N137" s="26">
        <f>SUM(O137:T137)</f>
        <v>365</v>
      </c>
      <c r="O137" s="130">
        <v>115</v>
      </c>
      <c r="P137" s="130">
        <v>50</v>
      </c>
      <c r="Q137" s="130">
        <v>50</v>
      </c>
      <c r="R137" s="130">
        <v>50</v>
      </c>
      <c r="S137" s="130">
        <v>50</v>
      </c>
      <c r="T137" s="130">
        <v>50</v>
      </c>
      <c r="U137" s="119"/>
    </row>
    <row r="138" spans="1:21" ht="25.5" customHeight="1">
      <c r="A138" s="99">
        <v>101</v>
      </c>
      <c r="B138" s="106" t="s">
        <v>458</v>
      </c>
      <c r="C138" s="106" t="s">
        <v>240</v>
      </c>
      <c r="D138" s="106" t="s">
        <v>459</v>
      </c>
      <c r="E138" s="101" t="s">
        <v>454</v>
      </c>
      <c r="F138" s="101" t="s">
        <v>461</v>
      </c>
      <c r="G138" s="23">
        <f t="shared" si="0"/>
        <v>3163.2</v>
      </c>
      <c r="H138" s="110">
        <v>2624.4</v>
      </c>
      <c r="I138" s="110">
        <v>538.79999999999995</v>
      </c>
      <c r="J138" s="110">
        <v>0</v>
      </c>
      <c r="K138" s="110">
        <v>0</v>
      </c>
      <c r="L138" s="110">
        <v>0</v>
      </c>
      <c r="M138" s="110">
        <v>0</v>
      </c>
      <c r="N138" s="23">
        <f t="shared" ref="N138:N145" si="6">IFERROR(IF(O138="при планировании бюджетных ассигнований численность не учитывалась",O138,MAX(O138:T138)),"")</f>
        <v>0</v>
      </c>
      <c r="O138" s="131"/>
      <c r="P138" s="131"/>
      <c r="Q138" s="131"/>
      <c r="R138" s="131"/>
      <c r="S138" s="131"/>
      <c r="T138" s="131"/>
      <c r="U138" s="119"/>
    </row>
    <row r="139" spans="1:21" ht="25.5" customHeight="1">
      <c r="A139" s="99">
        <v>102</v>
      </c>
      <c r="B139" s="100" t="s">
        <v>206</v>
      </c>
      <c r="C139" s="100" t="s">
        <v>207</v>
      </c>
      <c r="D139" s="100" t="s">
        <v>462</v>
      </c>
      <c r="E139" s="101" t="s">
        <v>454</v>
      </c>
      <c r="F139" s="101" t="s">
        <v>463</v>
      </c>
      <c r="G139" s="23">
        <f t="shared" si="0"/>
        <v>13149.100000000002</v>
      </c>
      <c r="H139" s="110">
        <v>0</v>
      </c>
      <c r="I139" s="110">
        <v>4368.1000000000004</v>
      </c>
      <c r="J139" s="110">
        <v>4352.8</v>
      </c>
      <c r="K139" s="110">
        <v>4428.2</v>
      </c>
      <c r="L139" s="110">
        <v>0</v>
      </c>
      <c r="M139" s="110">
        <v>0</v>
      </c>
      <c r="N139" s="24">
        <f t="shared" si="6"/>
        <v>46.2</v>
      </c>
      <c r="O139" s="103">
        <v>0</v>
      </c>
      <c r="P139" s="111">
        <v>45.2</v>
      </c>
      <c r="Q139" s="111">
        <v>45.4</v>
      </c>
      <c r="R139" s="111">
        <v>46.2</v>
      </c>
      <c r="S139" s="111">
        <v>0</v>
      </c>
      <c r="T139" s="111">
        <v>0</v>
      </c>
      <c r="U139" s="119"/>
    </row>
    <row r="140" spans="1:21" ht="25.5" customHeight="1">
      <c r="A140" s="105">
        <v>103</v>
      </c>
      <c r="B140" s="106" t="s">
        <v>239</v>
      </c>
      <c r="C140" s="106" t="s">
        <v>240</v>
      </c>
      <c r="D140" s="108" t="s">
        <v>464</v>
      </c>
      <c r="E140" s="109" t="s">
        <v>454</v>
      </c>
      <c r="F140" s="101" t="s">
        <v>465</v>
      </c>
      <c r="G140" s="23">
        <f t="shared" si="0"/>
        <v>10368.700000000001</v>
      </c>
      <c r="H140" s="110">
        <v>0</v>
      </c>
      <c r="I140" s="110">
        <v>2068.6999999999998</v>
      </c>
      <c r="J140" s="110">
        <v>2068.6999999999998</v>
      </c>
      <c r="K140" s="110">
        <v>2077.1</v>
      </c>
      <c r="L140" s="110">
        <v>2077.1</v>
      </c>
      <c r="M140" s="110">
        <v>2077.1</v>
      </c>
      <c r="N140" s="23">
        <f t="shared" si="6"/>
        <v>35</v>
      </c>
      <c r="O140" s="103">
        <v>35</v>
      </c>
      <c r="P140" s="132" t="s">
        <v>190</v>
      </c>
      <c r="Q140" s="132"/>
      <c r="R140" s="132"/>
      <c r="S140" s="132"/>
      <c r="T140" s="132"/>
      <c r="U140" s="119"/>
    </row>
    <row r="141" spans="1:21" ht="25.5" customHeight="1">
      <c r="A141" s="105">
        <v>103</v>
      </c>
      <c r="B141" s="106" t="s">
        <v>239</v>
      </c>
      <c r="C141" s="106" t="s">
        <v>240</v>
      </c>
      <c r="D141" s="108" t="s">
        <v>464</v>
      </c>
      <c r="E141" s="109" t="s">
        <v>454</v>
      </c>
      <c r="F141" s="101" t="s">
        <v>466</v>
      </c>
      <c r="G141" s="23">
        <f t="shared" si="0"/>
        <v>295</v>
      </c>
      <c r="H141" s="110">
        <v>293.5</v>
      </c>
      <c r="I141" s="110">
        <v>1.5</v>
      </c>
      <c r="J141" s="110">
        <v>0</v>
      </c>
      <c r="K141" s="110">
        <v>0</v>
      </c>
      <c r="L141" s="110">
        <v>0</v>
      </c>
      <c r="M141" s="110">
        <v>0</v>
      </c>
      <c r="N141" s="23">
        <f t="shared" si="6"/>
        <v>0</v>
      </c>
      <c r="O141" s="103"/>
      <c r="P141" s="132"/>
      <c r="Q141" s="132"/>
      <c r="R141" s="132"/>
      <c r="S141" s="132"/>
      <c r="T141" s="132"/>
      <c r="U141" s="119"/>
    </row>
    <row r="142" spans="1:21" ht="25.5" customHeight="1">
      <c r="A142" s="99">
        <v>104</v>
      </c>
      <c r="B142" s="100" t="s">
        <v>206</v>
      </c>
      <c r="C142" s="100" t="s">
        <v>207</v>
      </c>
      <c r="D142" s="100" t="s">
        <v>467</v>
      </c>
      <c r="E142" s="101" t="s">
        <v>454</v>
      </c>
      <c r="F142" s="101" t="s">
        <v>468</v>
      </c>
      <c r="G142" s="23">
        <f t="shared" si="0"/>
        <v>2453</v>
      </c>
      <c r="H142" s="110">
        <v>1060.2</v>
      </c>
      <c r="I142" s="110">
        <v>1392.8</v>
      </c>
      <c r="J142" s="110">
        <v>0</v>
      </c>
      <c r="K142" s="110">
        <v>0</v>
      </c>
      <c r="L142" s="110">
        <v>0</v>
      </c>
      <c r="M142" s="110">
        <v>0</v>
      </c>
      <c r="N142" s="23">
        <f t="shared" si="6"/>
        <v>28.6</v>
      </c>
      <c r="O142" s="103">
        <v>28.6</v>
      </c>
      <c r="P142" s="111">
        <v>0</v>
      </c>
      <c r="Q142" s="111">
        <v>0</v>
      </c>
      <c r="R142" s="111">
        <v>0</v>
      </c>
      <c r="S142" s="111">
        <v>0</v>
      </c>
      <c r="T142" s="111">
        <v>0</v>
      </c>
      <c r="U142" s="119"/>
    </row>
    <row r="143" spans="1:21" ht="25.5" customHeight="1">
      <c r="A143" s="99">
        <v>105</v>
      </c>
      <c r="B143" s="100" t="s">
        <v>239</v>
      </c>
      <c r="C143" s="100" t="s">
        <v>240</v>
      </c>
      <c r="D143" s="100" t="s">
        <v>469</v>
      </c>
      <c r="E143" s="101" t="s">
        <v>454</v>
      </c>
      <c r="F143" s="101" t="s">
        <v>470</v>
      </c>
      <c r="G143" s="23">
        <f t="shared" si="0"/>
        <v>2358.1</v>
      </c>
      <c r="H143" s="110">
        <v>2351.6999999999998</v>
      </c>
      <c r="I143" s="110">
        <v>6.4</v>
      </c>
      <c r="J143" s="110">
        <v>0</v>
      </c>
      <c r="K143" s="110">
        <v>0</v>
      </c>
      <c r="L143" s="110">
        <v>0</v>
      </c>
      <c r="M143" s="110">
        <v>0</v>
      </c>
      <c r="N143" s="23">
        <f t="shared" si="6"/>
        <v>1.4</v>
      </c>
      <c r="O143" s="129">
        <v>1.4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9"/>
    </row>
    <row r="144" spans="1:21" ht="25.5" customHeight="1">
      <c r="A144" s="99">
        <v>106</v>
      </c>
      <c r="B144" s="100" t="s">
        <v>170</v>
      </c>
      <c r="C144" s="112"/>
      <c r="D144" s="100" t="s">
        <v>471</v>
      </c>
      <c r="E144" s="114" t="s">
        <v>454</v>
      </c>
      <c r="F144" s="114" t="s">
        <v>472</v>
      </c>
      <c r="G144" s="21">
        <f t="shared" si="0"/>
        <v>1710</v>
      </c>
      <c r="H144" s="115">
        <v>855</v>
      </c>
      <c r="I144" s="115">
        <v>855</v>
      </c>
      <c r="J144" s="115">
        <v>0</v>
      </c>
      <c r="K144" s="115">
        <v>0</v>
      </c>
      <c r="L144" s="115">
        <v>0</v>
      </c>
      <c r="M144" s="115">
        <v>0</v>
      </c>
      <c r="N144" s="21" t="str">
        <f t="shared" si="6"/>
        <v>при планировании бюджетных ассигнований численность не учитывалась</v>
      </c>
      <c r="O144" s="116" t="s">
        <v>190</v>
      </c>
      <c r="P144" s="117"/>
      <c r="Q144" s="117"/>
      <c r="R144" s="117"/>
      <c r="S144" s="117"/>
      <c r="T144" s="118"/>
      <c r="U144" s="119"/>
    </row>
    <row r="145" spans="1:21" ht="25.5" customHeight="1">
      <c r="A145" s="99">
        <v>107</v>
      </c>
      <c r="B145" s="100" t="s">
        <v>170</v>
      </c>
      <c r="C145" s="112"/>
      <c r="D145" s="100" t="s">
        <v>473</v>
      </c>
      <c r="E145" s="101" t="s">
        <v>454</v>
      </c>
      <c r="F145" s="101" t="s">
        <v>474</v>
      </c>
      <c r="G145" s="23">
        <f t="shared" si="0"/>
        <v>37</v>
      </c>
      <c r="H145" s="110">
        <v>3.5</v>
      </c>
      <c r="I145" s="110">
        <v>6.7</v>
      </c>
      <c r="J145" s="110">
        <v>6.7</v>
      </c>
      <c r="K145" s="110">
        <v>6.7</v>
      </c>
      <c r="L145" s="110">
        <v>6.7</v>
      </c>
      <c r="M145" s="110">
        <v>6.7</v>
      </c>
      <c r="N145" s="24">
        <f t="shared" si="6"/>
        <v>6.6000000000000003E-2</v>
      </c>
      <c r="O145" s="103">
        <v>3.5000000000000003E-2</v>
      </c>
      <c r="P145" s="111">
        <v>6.6000000000000003E-2</v>
      </c>
      <c r="Q145" s="111">
        <v>6.6000000000000003E-2</v>
      </c>
      <c r="R145" s="111">
        <v>6.6000000000000003E-2</v>
      </c>
      <c r="S145" s="111">
        <v>6.6000000000000003E-2</v>
      </c>
      <c r="T145" s="111">
        <v>6.6000000000000003E-2</v>
      </c>
      <c r="U145" s="119"/>
    </row>
    <row r="146" spans="1:21" ht="25.5" customHeight="1">
      <c r="A146" s="99">
        <v>113</v>
      </c>
      <c r="B146" s="100" t="s">
        <v>475</v>
      </c>
      <c r="C146" s="100" t="s">
        <v>207</v>
      </c>
      <c r="D146" s="100" t="s">
        <v>476</v>
      </c>
      <c r="E146" s="101" t="s">
        <v>477</v>
      </c>
      <c r="F146" s="101" t="s">
        <v>478</v>
      </c>
      <c r="G146" s="23">
        <f t="shared" si="0"/>
        <v>66587.399999999994</v>
      </c>
      <c r="H146" s="110">
        <v>1389.4</v>
      </c>
      <c r="I146" s="110">
        <v>12998</v>
      </c>
      <c r="J146" s="110">
        <v>14700</v>
      </c>
      <c r="K146" s="110">
        <v>18200</v>
      </c>
      <c r="L146" s="110">
        <v>10100</v>
      </c>
      <c r="M146" s="110">
        <v>9200</v>
      </c>
      <c r="N146" s="26">
        <f>SUM(O146:T146)</f>
        <v>207.7</v>
      </c>
      <c r="O146" s="103">
        <v>42.7</v>
      </c>
      <c r="P146" s="111">
        <v>45</v>
      </c>
      <c r="Q146" s="111">
        <v>60</v>
      </c>
      <c r="R146" s="111">
        <v>57</v>
      </c>
      <c r="S146" s="111">
        <v>3</v>
      </c>
      <c r="T146" s="111">
        <v>0</v>
      </c>
      <c r="U146" s="119"/>
    </row>
    <row r="147" spans="1:21" ht="25.5" customHeight="1">
      <c r="A147" s="99">
        <v>118</v>
      </c>
      <c r="B147" s="100" t="s">
        <v>440</v>
      </c>
      <c r="C147" s="112"/>
      <c r="D147" s="100" t="s">
        <v>479</v>
      </c>
      <c r="E147" s="114" t="s">
        <v>400</v>
      </c>
      <c r="F147" s="114" t="s">
        <v>480</v>
      </c>
      <c r="G147" s="21">
        <f t="shared" si="0"/>
        <v>7420.9</v>
      </c>
      <c r="H147" s="115">
        <v>1024.0999999999999</v>
      </c>
      <c r="I147" s="115">
        <v>4042.3</v>
      </c>
      <c r="J147" s="115">
        <v>2354.5</v>
      </c>
      <c r="K147" s="115">
        <v>0</v>
      </c>
      <c r="L147" s="115">
        <v>0</v>
      </c>
      <c r="M147" s="115">
        <v>0</v>
      </c>
      <c r="N147" s="21" t="str">
        <f t="shared" ref="N147:N168" si="7">IFERROR(IF(O147="при планировании бюджетных ассигнований численность не учитывалась",O147,MAX(O147:T147)),"")</f>
        <v>при планировании бюджетных ассигнований численность не учитывалась</v>
      </c>
      <c r="O147" s="116" t="s">
        <v>190</v>
      </c>
      <c r="P147" s="117"/>
      <c r="Q147" s="117"/>
      <c r="R147" s="117"/>
      <c r="S147" s="117"/>
      <c r="T147" s="118"/>
      <c r="U147" s="119"/>
    </row>
    <row r="148" spans="1:21" ht="25.5" customHeight="1">
      <c r="A148" s="99">
        <v>122</v>
      </c>
      <c r="B148" s="100" t="s">
        <v>402</v>
      </c>
      <c r="C148" s="112"/>
      <c r="D148" s="100" t="s">
        <v>481</v>
      </c>
      <c r="E148" s="114" t="s">
        <v>482</v>
      </c>
      <c r="F148" s="114" t="s">
        <v>483</v>
      </c>
      <c r="G148" s="21">
        <f t="shared" si="0"/>
        <v>401.5</v>
      </c>
      <c r="H148" s="115">
        <v>12.9</v>
      </c>
      <c r="I148" s="115">
        <v>0</v>
      </c>
      <c r="J148" s="115">
        <v>0</v>
      </c>
      <c r="K148" s="115">
        <v>388.6</v>
      </c>
      <c r="L148" s="115">
        <v>0</v>
      </c>
      <c r="M148" s="115">
        <v>0</v>
      </c>
      <c r="N148" s="21" t="str">
        <f t="shared" si="7"/>
        <v>при планировании бюджетных ассигнований численность не учитывалась</v>
      </c>
      <c r="O148" s="116" t="s">
        <v>190</v>
      </c>
      <c r="P148" s="117"/>
      <c r="Q148" s="117"/>
      <c r="R148" s="117"/>
      <c r="S148" s="117"/>
      <c r="T148" s="118"/>
      <c r="U148" s="119"/>
    </row>
    <row r="149" spans="1:21" ht="25.5" customHeight="1">
      <c r="A149" s="99">
        <v>124</v>
      </c>
      <c r="B149" s="100" t="s">
        <v>484</v>
      </c>
      <c r="C149" s="100" t="s">
        <v>485</v>
      </c>
      <c r="D149" s="100" t="s">
        <v>486</v>
      </c>
      <c r="E149" s="101" t="s">
        <v>487</v>
      </c>
      <c r="F149" s="101" t="s">
        <v>488</v>
      </c>
      <c r="G149" s="23">
        <f t="shared" si="0"/>
        <v>41180</v>
      </c>
      <c r="H149" s="110">
        <v>0</v>
      </c>
      <c r="I149" s="110">
        <v>3312</v>
      </c>
      <c r="J149" s="110">
        <v>7124</v>
      </c>
      <c r="K149" s="110">
        <v>11544</v>
      </c>
      <c r="L149" s="110">
        <v>10500</v>
      </c>
      <c r="M149" s="110">
        <v>8700</v>
      </c>
      <c r="N149" s="24">
        <f t="shared" si="7"/>
        <v>180</v>
      </c>
      <c r="O149" s="103">
        <v>0</v>
      </c>
      <c r="P149" s="103">
        <v>20</v>
      </c>
      <c r="Q149" s="111">
        <v>60</v>
      </c>
      <c r="R149" s="111">
        <v>100</v>
      </c>
      <c r="S149" s="111">
        <v>140</v>
      </c>
      <c r="T149" s="111">
        <v>180</v>
      </c>
      <c r="U149" s="104" t="s">
        <v>489</v>
      </c>
    </row>
    <row r="150" spans="1:21" ht="25.5" customHeight="1">
      <c r="A150" s="99">
        <v>125</v>
      </c>
      <c r="B150" s="100" t="s">
        <v>484</v>
      </c>
      <c r="C150" s="100" t="s">
        <v>485</v>
      </c>
      <c r="D150" s="100" t="s">
        <v>490</v>
      </c>
      <c r="E150" s="101" t="s">
        <v>487</v>
      </c>
      <c r="F150" s="101" t="s">
        <v>203</v>
      </c>
      <c r="G150" s="23">
        <f t="shared" si="0"/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24">
        <f t="shared" si="7"/>
        <v>120</v>
      </c>
      <c r="O150" s="103">
        <v>20</v>
      </c>
      <c r="P150" s="103">
        <v>40</v>
      </c>
      <c r="Q150" s="111">
        <v>60</v>
      </c>
      <c r="R150" s="111">
        <v>80</v>
      </c>
      <c r="S150" s="111">
        <v>100</v>
      </c>
      <c r="T150" s="111">
        <v>120</v>
      </c>
      <c r="U150" s="104" t="s">
        <v>489</v>
      </c>
    </row>
    <row r="151" spans="1:21" ht="25.5" customHeight="1">
      <c r="A151" s="99">
        <v>126</v>
      </c>
      <c r="B151" s="100" t="s">
        <v>491</v>
      </c>
      <c r="C151" s="100" t="s">
        <v>485</v>
      </c>
      <c r="D151" s="100" t="s">
        <v>492</v>
      </c>
      <c r="E151" s="101" t="s">
        <v>487</v>
      </c>
      <c r="F151" s="101" t="s">
        <v>493</v>
      </c>
      <c r="G151" s="23">
        <f t="shared" si="0"/>
        <v>57531.5</v>
      </c>
      <c r="H151" s="110">
        <v>117.5</v>
      </c>
      <c r="I151" s="110">
        <v>9132.5</v>
      </c>
      <c r="J151" s="110">
        <v>9070</v>
      </c>
      <c r="K151" s="110">
        <v>14819.5</v>
      </c>
      <c r="L151" s="110">
        <v>13311</v>
      </c>
      <c r="M151" s="110">
        <v>11081</v>
      </c>
      <c r="N151" s="24">
        <f t="shared" si="7"/>
        <v>113</v>
      </c>
      <c r="O151" s="103">
        <v>13</v>
      </c>
      <c r="P151" s="103">
        <v>37</v>
      </c>
      <c r="Q151" s="111">
        <v>53</v>
      </c>
      <c r="R151" s="111">
        <v>73</v>
      </c>
      <c r="S151" s="111">
        <v>93</v>
      </c>
      <c r="T151" s="111">
        <v>113</v>
      </c>
      <c r="U151" s="104" t="s">
        <v>489</v>
      </c>
    </row>
    <row r="152" spans="1:21" ht="25.5" customHeight="1">
      <c r="A152" s="99">
        <v>127</v>
      </c>
      <c r="B152" s="100" t="s">
        <v>491</v>
      </c>
      <c r="C152" s="100" t="s">
        <v>494</v>
      </c>
      <c r="D152" s="100" t="s">
        <v>495</v>
      </c>
      <c r="E152" s="101" t="s">
        <v>487</v>
      </c>
      <c r="F152" s="101" t="s">
        <v>496</v>
      </c>
      <c r="G152" s="23">
        <f t="shared" si="0"/>
        <v>33659</v>
      </c>
      <c r="H152" s="110">
        <v>2022.7</v>
      </c>
      <c r="I152" s="110">
        <v>103.3</v>
      </c>
      <c r="J152" s="110">
        <v>0</v>
      </c>
      <c r="K152" s="110">
        <v>0</v>
      </c>
      <c r="L152" s="110">
        <v>15500</v>
      </c>
      <c r="M152" s="110">
        <v>16033</v>
      </c>
      <c r="N152" s="24">
        <f t="shared" si="7"/>
        <v>14</v>
      </c>
      <c r="O152" s="103">
        <v>7</v>
      </c>
      <c r="P152" s="103">
        <v>14</v>
      </c>
      <c r="Q152" s="111">
        <v>14</v>
      </c>
      <c r="R152" s="111">
        <v>14</v>
      </c>
      <c r="S152" s="111">
        <v>14</v>
      </c>
      <c r="T152" s="111">
        <v>14</v>
      </c>
      <c r="U152" s="104" t="s">
        <v>489</v>
      </c>
    </row>
    <row r="153" spans="1:21" ht="25.5" customHeight="1">
      <c r="A153" s="99">
        <v>128</v>
      </c>
      <c r="B153" s="100" t="s">
        <v>484</v>
      </c>
      <c r="C153" s="100" t="s">
        <v>485</v>
      </c>
      <c r="D153" s="100" t="s">
        <v>497</v>
      </c>
      <c r="E153" s="101" t="s">
        <v>487</v>
      </c>
      <c r="F153" s="101" t="s">
        <v>498</v>
      </c>
      <c r="G153" s="23">
        <f t="shared" si="0"/>
        <v>56049.4</v>
      </c>
      <c r="H153" s="110">
        <v>0</v>
      </c>
      <c r="I153" s="110">
        <v>7567.9</v>
      </c>
      <c r="J153" s="110">
        <v>9062</v>
      </c>
      <c r="K153" s="110">
        <v>14819.5</v>
      </c>
      <c r="L153" s="110">
        <v>13400</v>
      </c>
      <c r="M153" s="110">
        <v>11200</v>
      </c>
      <c r="N153" s="24">
        <f t="shared" si="7"/>
        <v>106</v>
      </c>
      <c r="O153" s="103">
        <v>6</v>
      </c>
      <c r="P153" s="103">
        <v>28</v>
      </c>
      <c r="Q153" s="111">
        <v>46</v>
      </c>
      <c r="R153" s="111">
        <v>66</v>
      </c>
      <c r="S153" s="111">
        <v>86</v>
      </c>
      <c r="T153" s="111">
        <v>106</v>
      </c>
      <c r="U153" s="104" t="s">
        <v>489</v>
      </c>
    </row>
    <row r="154" spans="1:21" ht="25.5" customHeight="1">
      <c r="A154" s="99">
        <v>129</v>
      </c>
      <c r="B154" s="100" t="s">
        <v>491</v>
      </c>
      <c r="C154" s="100" t="s">
        <v>494</v>
      </c>
      <c r="D154" s="100" t="s">
        <v>499</v>
      </c>
      <c r="E154" s="101" t="s">
        <v>487</v>
      </c>
      <c r="F154" s="101" t="s">
        <v>500</v>
      </c>
      <c r="G154" s="23">
        <f t="shared" si="0"/>
        <v>20524</v>
      </c>
      <c r="H154" s="110">
        <v>0</v>
      </c>
      <c r="I154" s="110">
        <v>3000</v>
      </c>
      <c r="J154" s="110">
        <v>0</v>
      </c>
      <c r="K154" s="110">
        <v>0</v>
      </c>
      <c r="L154" s="110">
        <v>8800</v>
      </c>
      <c r="M154" s="110">
        <v>8724</v>
      </c>
      <c r="N154" s="24">
        <f t="shared" si="7"/>
        <v>112</v>
      </c>
      <c r="O154" s="103">
        <v>4</v>
      </c>
      <c r="P154" s="111">
        <v>31</v>
      </c>
      <c r="Q154" s="111">
        <v>42</v>
      </c>
      <c r="R154" s="111">
        <v>63</v>
      </c>
      <c r="S154" s="111">
        <v>112</v>
      </c>
      <c r="T154" s="111">
        <v>112</v>
      </c>
      <c r="U154" s="104" t="s">
        <v>489</v>
      </c>
    </row>
    <row r="155" spans="1:21" ht="25.5" customHeight="1">
      <c r="A155" s="99">
        <v>130</v>
      </c>
      <c r="B155" s="100" t="s">
        <v>491</v>
      </c>
      <c r="C155" s="100" t="s">
        <v>494</v>
      </c>
      <c r="D155" s="100" t="s">
        <v>501</v>
      </c>
      <c r="E155" s="101" t="s">
        <v>487</v>
      </c>
      <c r="F155" s="101" t="s">
        <v>502</v>
      </c>
      <c r="G155" s="23">
        <f t="shared" si="0"/>
        <v>22390</v>
      </c>
      <c r="H155" s="110">
        <v>0</v>
      </c>
      <c r="I155" s="110">
        <v>2768</v>
      </c>
      <c r="J155" s="110">
        <v>5971</v>
      </c>
      <c r="K155" s="110">
        <v>13651</v>
      </c>
      <c r="L155" s="110">
        <v>0</v>
      </c>
      <c r="M155" s="110">
        <v>0</v>
      </c>
      <c r="N155" s="24">
        <f t="shared" si="7"/>
        <v>14</v>
      </c>
      <c r="O155" s="103">
        <v>7</v>
      </c>
      <c r="P155" s="111">
        <v>14</v>
      </c>
      <c r="Q155" s="111">
        <v>14</v>
      </c>
      <c r="R155" s="111">
        <v>14</v>
      </c>
      <c r="S155" s="111">
        <v>14</v>
      </c>
      <c r="T155" s="111">
        <v>14</v>
      </c>
      <c r="U155" s="127" t="s">
        <v>503</v>
      </c>
    </row>
    <row r="156" spans="1:21" ht="25.5" customHeight="1">
      <c r="A156" s="99">
        <v>131</v>
      </c>
      <c r="B156" s="100" t="s">
        <v>491</v>
      </c>
      <c r="C156" s="100" t="s">
        <v>494</v>
      </c>
      <c r="D156" s="100" t="s">
        <v>504</v>
      </c>
      <c r="E156" s="101" t="s">
        <v>487</v>
      </c>
      <c r="F156" s="101" t="s">
        <v>505</v>
      </c>
      <c r="G156" s="23">
        <f t="shared" si="0"/>
        <v>16000</v>
      </c>
      <c r="H156" s="110">
        <v>0</v>
      </c>
      <c r="I156" s="110">
        <v>2466</v>
      </c>
      <c r="J156" s="110">
        <v>5534</v>
      </c>
      <c r="K156" s="110">
        <v>8000</v>
      </c>
      <c r="L156" s="110">
        <v>0</v>
      </c>
      <c r="M156" s="110">
        <v>0</v>
      </c>
      <c r="N156" s="24">
        <f t="shared" si="7"/>
        <v>112</v>
      </c>
      <c r="O156" s="103">
        <v>14</v>
      </c>
      <c r="P156" s="111">
        <v>21</v>
      </c>
      <c r="Q156" s="111">
        <v>42</v>
      </c>
      <c r="R156" s="111">
        <v>63</v>
      </c>
      <c r="S156" s="111">
        <v>112</v>
      </c>
      <c r="T156" s="111">
        <v>112</v>
      </c>
      <c r="U156" s="104" t="s">
        <v>489</v>
      </c>
    </row>
    <row r="157" spans="1:21" ht="25.5" customHeight="1">
      <c r="A157" s="99">
        <v>132</v>
      </c>
      <c r="B157" s="100" t="s">
        <v>506</v>
      </c>
      <c r="C157" s="112"/>
      <c r="D157" s="100" t="s">
        <v>507</v>
      </c>
      <c r="E157" s="101" t="s">
        <v>508</v>
      </c>
      <c r="F157" s="101" t="s">
        <v>509</v>
      </c>
      <c r="G157" s="23">
        <f t="shared" si="0"/>
        <v>1901.4</v>
      </c>
      <c r="H157" s="110">
        <v>276.89999999999998</v>
      </c>
      <c r="I157" s="110">
        <v>324.89999999999998</v>
      </c>
      <c r="J157" s="110">
        <v>324.89999999999998</v>
      </c>
      <c r="K157" s="110">
        <v>324.89999999999998</v>
      </c>
      <c r="L157" s="110">
        <v>324.89999999999998</v>
      </c>
      <c r="M157" s="110">
        <v>324.89999999999998</v>
      </c>
      <c r="N157" s="24">
        <f t="shared" si="7"/>
        <v>85</v>
      </c>
      <c r="O157" s="103">
        <v>85</v>
      </c>
      <c r="P157" s="103">
        <v>85</v>
      </c>
      <c r="Q157" s="103">
        <v>85</v>
      </c>
      <c r="R157" s="103">
        <v>85</v>
      </c>
      <c r="S157" s="103">
        <v>85</v>
      </c>
      <c r="T157" s="103">
        <v>85</v>
      </c>
      <c r="U157" s="127" t="s">
        <v>510</v>
      </c>
    </row>
    <row r="158" spans="1:21" ht="25.5" customHeight="1">
      <c r="A158" s="99">
        <v>133</v>
      </c>
      <c r="B158" s="100" t="s">
        <v>272</v>
      </c>
      <c r="C158" s="100" t="s">
        <v>273</v>
      </c>
      <c r="D158" s="100" t="s">
        <v>511</v>
      </c>
      <c r="E158" s="101" t="s">
        <v>487</v>
      </c>
      <c r="F158" s="101" t="s">
        <v>512</v>
      </c>
      <c r="G158" s="23">
        <f t="shared" si="0"/>
        <v>654.70000000000005</v>
      </c>
      <c r="H158" s="110">
        <v>0</v>
      </c>
      <c r="I158" s="110">
        <v>184.2</v>
      </c>
      <c r="J158" s="110">
        <v>470.5</v>
      </c>
      <c r="K158" s="110">
        <v>0</v>
      </c>
      <c r="L158" s="110">
        <v>0</v>
      </c>
      <c r="M158" s="110">
        <v>0</v>
      </c>
      <c r="N158" s="24">
        <f t="shared" si="7"/>
        <v>1</v>
      </c>
      <c r="O158" s="103">
        <v>0</v>
      </c>
      <c r="P158" s="103">
        <v>1</v>
      </c>
      <c r="Q158" s="111">
        <v>0</v>
      </c>
      <c r="R158" s="111">
        <v>0</v>
      </c>
      <c r="S158" s="111">
        <v>0</v>
      </c>
      <c r="T158" s="111">
        <v>0</v>
      </c>
      <c r="U158" s="127" t="s">
        <v>513</v>
      </c>
    </row>
    <row r="159" spans="1:21" ht="25.5" customHeight="1">
      <c r="A159" s="99">
        <v>134</v>
      </c>
      <c r="B159" s="100" t="s">
        <v>514</v>
      </c>
      <c r="C159" s="100" t="s">
        <v>515</v>
      </c>
      <c r="D159" s="100" t="s">
        <v>516</v>
      </c>
      <c r="E159" s="101" t="s">
        <v>487</v>
      </c>
      <c r="F159" s="101" t="s">
        <v>517</v>
      </c>
      <c r="G159" s="23">
        <f t="shared" si="0"/>
        <v>364.6</v>
      </c>
      <c r="H159" s="110">
        <v>0</v>
      </c>
      <c r="I159" s="110">
        <v>364.6</v>
      </c>
      <c r="J159" s="110">
        <v>0</v>
      </c>
      <c r="K159" s="110">
        <v>0</v>
      </c>
      <c r="L159" s="110">
        <v>0</v>
      </c>
      <c r="M159" s="110">
        <v>0</v>
      </c>
      <c r="N159" s="24">
        <f t="shared" si="7"/>
        <v>3</v>
      </c>
      <c r="O159" s="103">
        <v>1</v>
      </c>
      <c r="P159" s="103">
        <v>2</v>
      </c>
      <c r="Q159" s="103">
        <v>3</v>
      </c>
      <c r="R159" s="103">
        <v>1</v>
      </c>
      <c r="S159" s="103">
        <v>1</v>
      </c>
      <c r="T159" s="103">
        <v>1</v>
      </c>
      <c r="U159" s="127" t="s">
        <v>518</v>
      </c>
    </row>
    <row r="160" spans="1:21" ht="25.5" customHeight="1">
      <c r="A160" s="99">
        <v>135</v>
      </c>
      <c r="B160" s="100" t="s">
        <v>519</v>
      </c>
      <c r="C160" s="100" t="s">
        <v>520</v>
      </c>
      <c r="D160" s="100" t="s">
        <v>521</v>
      </c>
      <c r="E160" s="114" t="s">
        <v>522</v>
      </c>
      <c r="F160" s="114" t="s">
        <v>523</v>
      </c>
      <c r="G160" s="21">
        <f t="shared" si="0"/>
        <v>162428.79999999999</v>
      </c>
      <c r="H160" s="115">
        <v>3983.2</v>
      </c>
      <c r="I160" s="115">
        <v>18030.2</v>
      </c>
      <c r="J160" s="115">
        <v>26787.4</v>
      </c>
      <c r="K160" s="115">
        <v>32839</v>
      </c>
      <c r="L160" s="115">
        <v>37385</v>
      </c>
      <c r="M160" s="115">
        <v>43404</v>
      </c>
      <c r="N160" s="21" t="str">
        <f t="shared" si="7"/>
        <v>при планировании бюджетных ассигнований численность не учитывалась</v>
      </c>
      <c r="O160" s="116" t="s">
        <v>190</v>
      </c>
      <c r="P160" s="117"/>
      <c r="Q160" s="117"/>
      <c r="R160" s="117"/>
      <c r="S160" s="117"/>
      <c r="T160" s="118"/>
      <c r="U160" s="119"/>
    </row>
    <row r="161" spans="1:21" ht="25.5" customHeight="1">
      <c r="A161" s="99">
        <v>136</v>
      </c>
      <c r="B161" s="100" t="s">
        <v>524</v>
      </c>
      <c r="C161" s="100" t="s">
        <v>525</v>
      </c>
      <c r="D161" s="100" t="s">
        <v>526</v>
      </c>
      <c r="E161" s="114" t="s">
        <v>522</v>
      </c>
      <c r="F161" s="114" t="s">
        <v>527</v>
      </c>
      <c r="G161" s="21">
        <f t="shared" si="0"/>
        <v>28295.699999999997</v>
      </c>
      <c r="H161" s="115">
        <v>4549.7</v>
      </c>
      <c r="I161" s="115">
        <v>6017.7</v>
      </c>
      <c r="J161" s="115">
        <v>2000</v>
      </c>
      <c r="K161" s="115">
        <v>10228.299999999999</v>
      </c>
      <c r="L161" s="115">
        <v>5500</v>
      </c>
      <c r="M161" s="115">
        <v>0</v>
      </c>
      <c r="N161" s="21" t="str">
        <f t="shared" si="7"/>
        <v>при планировании бюджетных ассигнований численность не учитывалась</v>
      </c>
      <c r="O161" s="116" t="s">
        <v>190</v>
      </c>
      <c r="P161" s="117"/>
      <c r="Q161" s="117"/>
      <c r="R161" s="117"/>
      <c r="S161" s="117"/>
      <c r="T161" s="118"/>
      <c r="U161" s="119"/>
    </row>
    <row r="162" spans="1:21" ht="25.5" customHeight="1">
      <c r="A162" s="99">
        <v>137</v>
      </c>
      <c r="B162" s="100" t="s">
        <v>524</v>
      </c>
      <c r="C162" s="100" t="s">
        <v>525</v>
      </c>
      <c r="D162" s="100" t="s">
        <v>528</v>
      </c>
      <c r="E162" s="101" t="s">
        <v>522</v>
      </c>
      <c r="F162" s="101" t="s">
        <v>529</v>
      </c>
      <c r="G162" s="23">
        <f t="shared" si="0"/>
        <v>30825.599999999999</v>
      </c>
      <c r="H162" s="110">
        <v>4540</v>
      </c>
      <c r="I162" s="110">
        <v>3586.5</v>
      </c>
      <c r="J162" s="110">
        <v>382.6</v>
      </c>
      <c r="K162" s="110">
        <v>9062.5</v>
      </c>
      <c r="L162" s="110">
        <v>8500</v>
      </c>
      <c r="M162" s="110">
        <v>4754</v>
      </c>
      <c r="N162" s="24">
        <f t="shared" si="7"/>
        <v>0.3</v>
      </c>
      <c r="O162" s="103">
        <v>0.3</v>
      </c>
      <c r="P162" s="111">
        <v>0.2</v>
      </c>
      <c r="Q162" s="111">
        <v>0.1</v>
      </c>
      <c r="R162" s="111">
        <v>0.3</v>
      </c>
      <c r="S162" s="111">
        <v>0.3</v>
      </c>
      <c r="T162" s="111">
        <v>0.2</v>
      </c>
      <c r="U162" s="127" t="s">
        <v>530</v>
      </c>
    </row>
    <row r="163" spans="1:21" ht="25.5" customHeight="1">
      <c r="A163" s="99">
        <v>138</v>
      </c>
      <c r="B163" s="100" t="s">
        <v>519</v>
      </c>
      <c r="C163" s="100" t="s">
        <v>531</v>
      </c>
      <c r="D163" s="100" t="s">
        <v>532</v>
      </c>
      <c r="E163" s="101" t="s">
        <v>522</v>
      </c>
      <c r="F163" s="101" t="s">
        <v>533</v>
      </c>
      <c r="G163" s="23">
        <f t="shared" si="0"/>
        <v>19379.899999999998</v>
      </c>
      <c r="H163" s="110">
        <v>4736.2</v>
      </c>
      <c r="I163" s="110">
        <v>1809.6</v>
      </c>
      <c r="J163" s="110">
        <v>720</v>
      </c>
      <c r="K163" s="110">
        <v>5860.8</v>
      </c>
      <c r="L163" s="110">
        <v>5400</v>
      </c>
      <c r="M163" s="110">
        <v>853.3</v>
      </c>
      <c r="N163" s="24">
        <f t="shared" si="7"/>
        <v>20.7</v>
      </c>
      <c r="O163" s="103">
        <v>19.5</v>
      </c>
      <c r="P163" s="111">
        <v>20.7</v>
      </c>
      <c r="Q163" s="111">
        <v>20.7</v>
      </c>
      <c r="R163" s="111">
        <v>20.7</v>
      </c>
      <c r="S163" s="111">
        <v>20.7</v>
      </c>
      <c r="T163" s="111">
        <v>20.7</v>
      </c>
      <c r="U163" s="127" t="s">
        <v>530</v>
      </c>
    </row>
    <row r="164" spans="1:21" ht="25.5" customHeight="1">
      <c r="A164" s="99">
        <v>139</v>
      </c>
      <c r="B164" s="100" t="s">
        <v>524</v>
      </c>
      <c r="C164" s="100" t="s">
        <v>525</v>
      </c>
      <c r="D164" s="100" t="s">
        <v>534</v>
      </c>
      <c r="E164" s="114" t="s">
        <v>522</v>
      </c>
      <c r="F164" s="114" t="s">
        <v>527</v>
      </c>
      <c r="G164" s="21">
        <f t="shared" si="0"/>
        <v>23877.9</v>
      </c>
      <c r="H164" s="115">
        <v>6437.8</v>
      </c>
      <c r="I164" s="115">
        <v>5080.6000000000004</v>
      </c>
      <c r="J164" s="115">
        <v>2375.6999999999998</v>
      </c>
      <c r="K164" s="115">
        <v>2209.3000000000002</v>
      </c>
      <c r="L164" s="115">
        <v>5156</v>
      </c>
      <c r="M164" s="115">
        <v>2618.5</v>
      </c>
      <c r="N164" s="21" t="str">
        <f t="shared" si="7"/>
        <v>при планировании бюджетных ассигнований численность не учитывалась</v>
      </c>
      <c r="O164" s="116" t="s">
        <v>190</v>
      </c>
      <c r="P164" s="117"/>
      <c r="Q164" s="117"/>
      <c r="R164" s="117"/>
      <c r="S164" s="117"/>
      <c r="T164" s="118"/>
      <c r="U164" s="119"/>
    </row>
    <row r="165" spans="1:21" ht="25.5" customHeight="1">
      <c r="A165" s="99">
        <v>140</v>
      </c>
      <c r="B165" s="100" t="s">
        <v>519</v>
      </c>
      <c r="C165" s="100" t="s">
        <v>520</v>
      </c>
      <c r="D165" s="100" t="s">
        <v>535</v>
      </c>
      <c r="E165" s="114" t="s">
        <v>522</v>
      </c>
      <c r="F165" s="114" t="s">
        <v>533</v>
      </c>
      <c r="G165" s="21">
        <f t="shared" si="0"/>
        <v>14054</v>
      </c>
      <c r="H165" s="115">
        <v>2092</v>
      </c>
      <c r="I165" s="115">
        <v>962</v>
      </c>
      <c r="J165" s="115">
        <v>1092</v>
      </c>
      <c r="K165" s="115">
        <v>3177.3</v>
      </c>
      <c r="L165" s="115">
        <v>5092</v>
      </c>
      <c r="M165" s="115">
        <v>1638.7</v>
      </c>
      <c r="N165" s="21" t="str">
        <f t="shared" si="7"/>
        <v>при планировании бюджетных ассигнований численность не учитывалась</v>
      </c>
      <c r="O165" s="116" t="s">
        <v>190</v>
      </c>
      <c r="P165" s="117"/>
      <c r="Q165" s="117"/>
      <c r="R165" s="117"/>
      <c r="S165" s="117"/>
      <c r="T165" s="118"/>
      <c r="U165" s="119"/>
    </row>
    <row r="166" spans="1:21" ht="25.5" customHeight="1">
      <c r="A166" s="99">
        <v>141</v>
      </c>
      <c r="B166" s="100" t="s">
        <v>524</v>
      </c>
      <c r="C166" s="100" t="s">
        <v>536</v>
      </c>
      <c r="D166" s="100" t="s">
        <v>537</v>
      </c>
      <c r="E166" s="101" t="s">
        <v>522</v>
      </c>
      <c r="F166" s="101" t="s">
        <v>527</v>
      </c>
      <c r="G166" s="23">
        <f t="shared" si="0"/>
        <v>14282.7</v>
      </c>
      <c r="H166" s="110">
        <v>3475.3</v>
      </c>
      <c r="I166" s="110">
        <v>3507.4</v>
      </c>
      <c r="J166" s="110">
        <v>1500</v>
      </c>
      <c r="K166" s="110">
        <v>1800</v>
      </c>
      <c r="L166" s="110">
        <v>2000</v>
      </c>
      <c r="M166" s="110">
        <v>2000</v>
      </c>
      <c r="N166" s="24">
        <f t="shared" si="7"/>
        <v>15.4</v>
      </c>
      <c r="O166" s="103">
        <v>3.7</v>
      </c>
      <c r="P166" s="111">
        <v>7</v>
      </c>
      <c r="Q166" s="111">
        <v>9.1</v>
      </c>
      <c r="R166" s="111">
        <v>11.2</v>
      </c>
      <c r="S166" s="111">
        <v>13.3</v>
      </c>
      <c r="T166" s="111">
        <v>15.4</v>
      </c>
      <c r="U166" s="127" t="s">
        <v>530</v>
      </c>
    </row>
    <row r="167" spans="1:21" ht="25.5" customHeight="1">
      <c r="A167" s="99">
        <v>142</v>
      </c>
      <c r="B167" s="100" t="s">
        <v>519</v>
      </c>
      <c r="C167" s="100" t="s">
        <v>520</v>
      </c>
      <c r="D167" s="100" t="s">
        <v>538</v>
      </c>
      <c r="E167" s="114" t="s">
        <v>522</v>
      </c>
      <c r="F167" s="114" t="s">
        <v>539</v>
      </c>
      <c r="G167" s="21">
        <f t="shared" si="0"/>
        <v>14318</v>
      </c>
      <c r="H167" s="115">
        <v>0</v>
      </c>
      <c r="I167" s="115">
        <v>1588</v>
      </c>
      <c r="J167" s="115">
        <v>2743</v>
      </c>
      <c r="K167" s="115">
        <v>3041</v>
      </c>
      <c r="L167" s="115">
        <v>3329</v>
      </c>
      <c r="M167" s="115">
        <v>3617</v>
      </c>
      <c r="N167" s="21" t="str">
        <f t="shared" si="7"/>
        <v>при планировании бюджетных ассигнований численность не учитывалась</v>
      </c>
      <c r="O167" s="116" t="s">
        <v>190</v>
      </c>
      <c r="P167" s="117"/>
      <c r="Q167" s="117"/>
      <c r="R167" s="117"/>
      <c r="S167" s="117"/>
      <c r="T167" s="118"/>
      <c r="U167" s="119"/>
    </row>
    <row r="168" spans="1:21" ht="25.5" customHeight="1">
      <c r="A168" s="99">
        <v>143</v>
      </c>
      <c r="B168" s="100" t="s">
        <v>540</v>
      </c>
      <c r="C168" s="112"/>
      <c r="D168" s="100" t="s">
        <v>541</v>
      </c>
      <c r="E168" s="114" t="s">
        <v>522</v>
      </c>
      <c r="F168" s="114" t="s">
        <v>542</v>
      </c>
      <c r="G168" s="21">
        <f t="shared" si="0"/>
        <v>18568.900000000001</v>
      </c>
      <c r="H168" s="115">
        <v>4484.3</v>
      </c>
      <c r="I168" s="115">
        <v>4706.3999999999996</v>
      </c>
      <c r="J168" s="115">
        <v>4689.1000000000004</v>
      </c>
      <c r="K168" s="115">
        <v>4689.1000000000004</v>
      </c>
      <c r="L168" s="115">
        <v>0</v>
      </c>
      <c r="M168" s="115">
        <v>0</v>
      </c>
      <c r="N168" s="21" t="str">
        <f t="shared" si="7"/>
        <v>при планировании бюджетных ассигнований численность не учитывалась</v>
      </c>
      <c r="O168" s="116" t="s">
        <v>190</v>
      </c>
      <c r="P168" s="117"/>
      <c r="Q168" s="117"/>
      <c r="R168" s="117"/>
      <c r="S168" s="117"/>
      <c r="T168" s="118"/>
      <c r="U168" s="119"/>
    </row>
    <row r="169" spans="1:21" ht="25.5" customHeight="1">
      <c r="A169" s="99">
        <v>144</v>
      </c>
      <c r="B169" s="100" t="s">
        <v>524</v>
      </c>
      <c r="C169" s="100" t="s">
        <v>525</v>
      </c>
      <c r="D169" s="100" t="s">
        <v>543</v>
      </c>
      <c r="E169" s="101" t="s">
        <v>522</v>
      </c>
      <c r="F169" s="101" t="s">
        <v>527</v>
      </c>
      <c r="G169" s="23">
        <f t="shared" si="0"/>
        <v>10812</v>
      </c>
      <c r="H169" s="110">
        <v>2590.9</v>
      </c>
      <c r="I169" s="110">
        <v>1169</v>
      </c>
      <c r="J169" s="110">
        <v>1515.6</v>
      </c>
      <c r="K169" s="110">
        <v>2013.2</v>
      </c>
      <c r="L169" s="110">
        <v>2010.4</v>
      </c>
      <c r="M169" s="110">
        <v>1512.9</v>
      </c>
      <c r="N169" s="26">
        <f>IFERROR(IF(O169="при планировании бюджетных ассигнований численность не учитывалась",O169,SUM(O169:T169)),"")</f>
        <v>4.4000000000000004</v>
      </c>
      <c r="O169" s="103">
        <v>1.6</v>
      </c>
      <c r="P169" s="111">
        <v>0.7</v>
      </c>
      <c r="Q169" s="111">
        <v>0.6</v>
      </c>
      <c r="R169" s="111">
        <v>0.5</v>
      </c>
      <c r="S169" s="111">
        <v>0.5</v>
      </c>
      <c r="T169" s="111">
        <v>0.5</v>
      </c>
      <c r="U169" s="127" t="s">
        <v>530</v>
      </c>
    </row>
    <row r="170" spans="1:21" ht="25.5" customHeight="1">
      <c r="A170" s="99">
        <v>145</v>
      </c>
      <c r="B170" s="100" t="s">
        <v>519</v>
      </c>
      <c r="C170" s="100" t="s">
        <v>544</v>
      </c>
      <c r="D170" s="100" t="s">
        <v>545</v>
      </c>
      <c r="E170" s="114" t="s">
        <v>522</v>
      </c>
      <c r="F170" s="114" t="s">
        <v>546</v>
      </c>
      <c r="G170" s="21">
        <f t="shared" si="0"/>
        <v>8331.2999999999993</v>
      </c>
      <c r="H170" s="115">
        <v>0</v>
      </c>
      <c r="I170" s="115">
        <v>1010.5</v>
      </c>
      <c r="J170" s="115">
        <v>0</v>
      </c>
      <c r="K170" s="115">
        <v>3507.5</v>
      </c>
      <c r="L170" s="115">
        <v>3813.3</v>
      </c>
      <c r="M170" s="115">
        <v>0</v>
      </c>
      <c r="N170" s="21" t="str">
        <f t="shared" ref="N170:N182" si="8">IFERROR(IF(O170="при планировании бюджетных ассигнований численность не учитывалась",O170,MAX(O170:T170)),"")</f>
        <v>при планировании бюджетных ассигнований численность не учитывалась</v>
      </c>
      <c r="O170" s="116" t="s">
        <v>190</v>
      </c>
      <c r="P170" s="117"/>
      <c r="Q170" s="117"/>
      <c r="R170" s="117"/>
      <c r="S170" s="117"/>
      <c r="T170" s="118"/>
      <c r="U170" s="119"/>
    </row>
    <row r="171" spans="1:21" ht="25.5" customHeight="1">
      <c r="A171" s="99">
        <v>146</v>
      </c>
      <c r="B171" s="100" t="s">
        <v>519</v>
      </c>
      <c r="C171" s="100" t="s">
        <v>520</v>
      </c>
      <c r="D171" s="100" t="s">
        <v>547</v>
      </c>
      <c r="E171" s="114" t="s">
        <v>522</v>
      </c>
      <c r="F171" s="114" t="s">
        <v>548</v>
      </c>
      <c r="G171" s="21">
        <f t="shared" si="0"/>
        <v>8218.9</v>
      </c>
      <c r="H171" s="115">
        <v>2678.5</v>
      </c>
      <c r="I171" s="115">
        <v>1465</v>
      </c>
      <c r="J171" s="115">
        <v>808.9</v>
      </c>
      <c r="K171" s="115">
        <v>1055.5</v>
      </c>
      <c r="L171" s="115">
        <v>1255.5</v>
      </c>
      <c r="M171" s="115">
        <v>955.5</v>
      </c>
      <c r="N171" s="21" t="str">
        <f t="shared" si="8"/>
        <v>при планировании бюджетных ассигнований численность не учитывалась</v>
      </c>
      <c r="O171" s="116" t="s">
        <v>190</v>
      </c>
      <c r="P171" s="117"/>
      <c r="Q171" s="117"/>
      <c r="R171" s="117"/>
      <c r="S171" s="117"/>
      <c r="T171" s="118"/>
      <c r="U171" s="119"/>
    </row>
    <row r="172" spans="1:21" ht="25.5" customHeight="1">
      <c r="A172" s="99">
        <v>147</v>
      </c>
      <c r="B172" s="100" t="s">
        <v>519</v>
      </c>
      <c r="C172" s="100" t="s">
        <v>520</v>
      </c>
      <c r="D172" s="100" t="s">
        <v>549</v>
      </c>
      <c r="E172" s="114" t="s">
        <v>522</v>
      </c>
      <c r="F172" s="114" t="s">
        <v>550</v>
      </c>
      <c r="G172" s="21">
        <f t="shared" si="0"/>
        <v>7030</v>
      </c>
      <c r="H172" s="115">
        <v>0</v>
      </c>
      <c r="I172" s="115">
        <v>1930</v>
      </c>
      <c r="J172" s="115">
        <v>0</v>
      </c>
      <c r="K172" s="115">
        <v>2300</v>
      </c>
      <c r="L172" s="115">
        <v>1400</v>
      </c>
      <c r="M172" s="115">
        <v>1400</v>
      </c>
      <c r="N172" s="21" t="str">
        <f t="shared" si="8"/>
        <v>при планировании бюджетных ассигнований численность не учитывалась</v>
      </c>
      <c r="O172" s="116" t="s">
        <v>190</v>
      </c>
      <c r="P172" s="117"/>
      <c r="Q172" s="117"/>
      <c r="R172" s="117"/>
      <c r="S172" s="117"/>
      <c r="T172" s="118"/>
      <c r="U172" s="119"/>
    </row>
    <row r="173" spans="1:21" ht="25.5" customHeight="1">
      <c r="A173" s="99">
        <v>148</v>
      </c>
      <c r="B173" s="100" t="s">
        <v>272</v>
      </c>
      <c r="C173" s="100" t="s">
        <v>273</v>
      </c>
      <c r="D173" s="100" t="s">
        <v>551</v>
      </c>
      <c r="E173" s="101" t="s">
        <v>522</v>
      </c>
      <c r="F173" s="101" t="s">
        <v>552</v>
      </c>
      <c r="G173" s="23">
        <f t="shared" si="0"/>
        <v>6987</v>
      </c>
      <c r="H173" s="110">
        <v>0</v>
      </c>
      <c r="I173" s="110">
        <v>3000</v>
      </c>
      <c r="J173" s="110">
        <v>2932</v>
      </c>
      <c r="K173" s="110">
        <v>1000</v>
      </c>
      <c r="L173" s="110">
        <v>55</v>
      </c>
      <c r="M173" s="110">
        <v>0</v>
      </c>
      <c r="N173" s="24">
        <f t="shared" si="8"/>
        <v>200</v>
      </c>
      <c r="O173" s="103">
        <v>1</v>
      </c>
      <c r="P173" s="103">
        <v>29</v>
      </c>
      <c r="Q173" s="103">
        <v>70</v>
      </c>
      <c r="R173" s="103">
        <v>110</v>
      </c>
      <c r="S173" s="103">
        <v>160</v>
      </c>
      <c r="T173" s="103">
        <v>200</v>
      </c>
      <c r="U173" s="127" t="s">
        <v>553</v>
      </c>
    </row>
    <row r="174" spans="1:21" ht="25.5" customHeight="1">
      <c r="A174" s="99">
        <v>149</v>
      </c>
      <c r="B174" s="100" t="s">
        <v>554</v>
      </c>
      <c r="C174" s="100" t="s">
        <v>54</v>
      </c>
      <c r="D174" s="100" t="s">
        <v>555</v>
      </c>
      <c r="E174" s="101" t="s">
        <v>522</v>
      </c>
      <c r="F174" s="101" t="s">
        <v>556</v>
      </c>
      <c r="G174" s="23">
        <f t="shared" si="0"/>
        <v>5349.3</v>
      </c>
      <c r="H174" s="110">
        <v>952.7</v>
      </c>
      <c r="I174" s="110">
        <v>1006.6</v>
      </c>
      <c r="J174" s="110">
        <v>500</v>
      </c>
      <c r="K174" s="110">
        <v>800</v>
      </c>
      <c r="L174" s="110">
        <v>1040</v>
      </c>
      <c r="M174" s="110">
        <v>1050</v>
      </c>
      <c r="N174" s="24">
        <f t="shared" si="8"/>
        <v>62</v>
      </c>
      <c r="O174" s="103">
        <v>10.4</v>
      </c>
      <c r="P174" s="111">
        <v>22.5</v>
      </c>
      <c r="Q174" s="111">
        <v>36</v>
      </c>
      <c r="R174" s="111">
        <v>46</v>
      </c>
      <c r="S174" s="111">
        <v>55</v>
      </c>
      <c r="T174" s="111">
        <v>62</v>
      </c>
      <c r="U174" s="127" t="s">
        <v>530</v>
      </c>
    </row>
    <row r="175" spans="1:21" ht="25.5" customHeight="1">
      <c r="A175" s="99">
        <v>150</v>
      </c>
      <c r="B175" s="100" t="s">
        <v>519</v>
      </c>
      <c r="C175" s="100" t="s">
        <v>520</v>
      </c>
      <c r="D175" s="100" t="s">
        <v>557</v>
      </c>
      <c r="E175" s="114" t="s">
        <v>522</v>
      </c>
      <c r="F175" s="114" t="s">
        <v>558</v>
      </c>
      <c r="G175" s="21">
        <f t="shared" si="0"/>
        <v>5000</v>
      </c>
      <c r="H175" s="115">
        <v>5000</v>
      </c>
      <c r="I175" s="115">
        <v>0</v>
      </c>
      <c r="J175" s="115">
        <v>0</v>
      </c>
      <c r="K175" s="115">
        <v>0</v>
      </c>
      <c r="L175" s="115">
        <v>0</v>
      </c>
      <c r="M175" s="115">
        <v>0</v>
      </c>
      <c r="N175" s="21" t="str">
        <f t="shared" si="8"/>
        <v>при планировании бюджетных ассигнований численность не учитывалась</v>
      </c>
      <c r="O175" s="116" t="s">
        <v>190</v>
      </c>
      <c r="P175" s="117"/>
      <c r="Q175" s="117"/>
      <c r="R175" s="117"/>
      <c r="S175" s="117"/>
      <c r="T175" s="118"/>
      <c r="U175" s="119"/>
    </row>
    <row r="176" spans="1:21" ht="25.5" customHeight="1">
      <c r="A176" s="99">
        <v>151</v>
      </c>
      <c r="B176" s="100" t="s">
        <v>559</v>
      </c>
      <c r="C176" s="100" t="s">
        <v>560</v>
      </c>
      <c r="D176" s="100" t="s">
        <v>561</v>
      </c>
      <c r="E176" s="101" t="s">
        <v>522</v>
      </c>
      <c r="F176" s="101" t="s">
        <v>562</v>
      </c>
      <c r="G176" s="23">
        <f t="shared" si="0"/>
        <v>4734</v>
      </c>
      <c r="H176" s="110">
        <v>789</v>
      </c>
      <c r="I176" s="110">
        <v>789</v>
      </c>
      <c r="J176" s="110">
        <v>789</v>
      </c>
      <c r="K176" s="110">
        <v>789</v>
      </c>
      <c r="L176" s="110">
        <v>789</v>
      </c>
      <c r="M176" s="110">
        <v>789</v>
      </c>
      <c r="N176" s="25">
        <f t="shared" si="8"/>
        <v>19.399999999999999</v>
      </c>
      <c r="O176" s="103">
        <v>1.7</v>
      </c>
      <c r="P176" s="111">
        <v>6.5</v>
      </c>
      <c r="Q176" s="111">
        <v>9.6999999999999993</v>
      </c>
      <c r="R176" s="111">
        <v>12.9</v>
      </c>
      <c r="S176" s="111">
        <v>16.100000000000001</v>
      </c>
      <c r="T176" s="111">
        <v>19.399999999999999</v>
      </c>
      <c r="U176" s="104" t="s">
        <v>169</v>
      </c>
    </row>
    <row r="177" spans="1:21" ht="25.5" customHeight="1">
      <c r="A177" s="99">
        <v>152</v>
      </c>
      <c r="B177" s="100" t="s">
        <v>519</v>
      </c>
      <c r="C177" s="100" t="s">
        <v>520</v>
      </c>
      <c r="D177" s="100" t="s">
        <v>563</v>
      </c>
      <c r="E177" s="114" t="s">
        <v>522</v>
      </c>
      <c r="F177" s="114" t="s">
        <v>564</v>
      </c>
      <c r="G177" s="21">
        <f t="shared" si="0"/>
        <v>3430.2</v>
      </c>
      <c r="H177" s="115">
        <v>207.7</v>
      </c>
      <c r="I177" s="115">
        <v>644.5</v>
      </c>
      <c r="J177" s="115">
        <v>644.5</v>
      </c>
      <c r="K177" s="115">
        <v>644.5</v>
      </c>
      <c r="L177" s="115">
        <v>644.5</v>
      </c>
      <c r="M177" s="115">
        <v>644.5</v>
      </c>
      <c r="N177" s="21" t="str">
        <f t="shared" si="8"/>
        <v>при планировании бюджетных ассигнований численность не учитывалась</v>
      </c>
      <c r="O177" s="116" t="s">
        <v>190</v>
      </c>
      <c r="P177" s="117"/>
      <c r="Q177" s="117"/>
      <c r="R177" s="117"/>
      <c r="S177" s="117"/>
      <c r="T177" s="118"/>
      <c r="U177" s="119"/>
    </row>
    <row r="178" spans="1:21" ht="25.5" customHeight="1">
      <c r="A178" s="99">
        <v>153</v>
      </c>
      <c r="B178" s="100" t="s">
        <v>554</v>
      </c>
      <c r="C178" s="100" t="s">
        <v>565</v>
      </c>
      <c r="D178" s="100" t="s">
        <v>566</v>
      </c>
      <c r="E178" s="114" t="s">
        <v>522</v>
      </c>
      <c r="F178" s="114" t="s">
        <v>567</v>
      </c>
      <c r="G178" s="21">
        <f t="shared" si="0"/>
        <v>2566.6</v>
      </c>
      <c r="H178" s="115">
        <v>797.9</v>
      </c>
      <c r="I178" s="115">
        <v>728.7</v>
      </c>
      <c r="J178" s="115">
        <v>200</v>
      </c>
      <c r="K178" s="115">
        <v>300</v>
      </c>
      <c r="L178" s="115">
        <v>300</v>
      </c>
      <c r="M178" s="115">
        <v>240</v>
      </c>
      <c r="N178" s="21" t="str">
        <f t="shared" si="8"/>
        <v>при планировании бюджетных ассигнований численность не учитывалась</v>
      </c>
      <c r="O178" s="116" t="s">
        <v>190</v>
      </c>
      <c r="P178" s="117"/>
      <c r="Q178" s="117"/>
      <c r="R178" s="117"/>
      <c r="S178" s="117"/>
      <c r="T178" s="118"/>
      <c r="U178" s="119"/>
    </row>
    <row r="179" spans="1:21" ht="25.5" customHeight="1">
      <c r="A179" s="99">
        <v>154</v>
      </c>
      <c r="B179" s="100" t="s">
        <v>524</v>
      </c>
      <c r="C179" s="100" t="s">
        <v>61</v>
      </c>
      <c r="D179" s="100" t="s">
        <v>568</v>
      </c>
      <c r="E179" s="114" t="s">
        <v>522</v>
      </c>
      <c r="F179" s="114" t="s">
        <v>569</v>
      </c>
      <c r="G179" s="21">
        <f t="shared" si="0"/>
        <v>1728</v>
      </c>
      <c r="H179" s="115">
        <v>718</v>
      </c>
      <c r="I179" s="115">
        <v>100</v>
      </c>
      <c r="J179" s="115">
        <v>202</v>
      </c>
      <c r="K179" s="115">
        <v>304</v>
      </c>
      <c r="L179" s="115">
        <v>202</v>
      </c>
      <c r="M179" s="115">
        <v>202</v>
      </c>
      <c r="N179" s="21" t="str">
        <f t="shared" si="8"/>
        <v>при планировании бюджетных ассигнований численность не учитывалась</v>
      </c>
      <c r="O179" s="116" t="s">
        <v>190</v>
      </c>
      <c r="P179" s="117"/>
      <c r="Q179" s="117"/>
      <c r="R179" s="117"/>
      <c r="S179" s="117"/>
      <c r="T179" s="118"/>
      <c r="U179" s="119"/>
    </row>
    <row r="180" spans="1:21" ht="25.5" customHeight="1">
      <c r="A180" s="99">
        <v>155</v>
      </c>
      <c r="B180" s="100" t="s">
        <v>524</v>
      </c>
      <c r="C180" s="100" t="s">
        <v>525</v>
      </c>
      <c r="D180" s="100" t="s">
        <v>570</v>
      </c>
      <c r="E180" s="101" t="s">
        <v>522</v>
      </c>
      <c r="F180" s="101" t="s">
        <v>571</v>
      </c>
      <c r="G180" s="23">
        <f t="shared" si="0"/>
        <v>1700</v>
      </c>
      <c r="H180" s="110">
        <v>224.7</v>
      </c>
      <c r="I180" s="110">
        <v>255.3</v>
      </c>
      <c r="J180" s="110">
        <v>350</v>
      </c>
      <c r="K180" s="110">
        <v>310</v>
      </c>
      <c r="L180" s="110">
        <v>280</v>
      </c>
      <c r="M180" s="110">
        <v>280</v>
      </c>
      <c r="N180" s="25">
        <f t="shared" si="8"/>
        <v>5.5</v>
      </c>
      <c r="O180" s="103">
        <v>2</v>
      </c>
      <c r="P180" s="111">
        <v>3.4</v>
      </c>
      <c r="Q180" s="111">
        <v>5</v>
      </c>
      <c r="R180" s="111">
        <v>5.5</v>
      </c>
      <c r="S180" s="111">
        <v>5.5</v>
      </c>
      <c r="T180" s="111">
        <v>5.5</v>
      </c>
      <c r="U180" s="104" t="s">
        <v>169</v>
      </c>
    </row>
    <row r="181" spans="1:21" ht="25.5" customHeight="1">
      <c r="A181" s="99">
        <v>156</v>
      </c>
      <c r="B181" s="100" t="s">
        <v>519</v>
      </c>
      <c r="C181" s="100" t="s">
        <v>520</v>
      </c>
      <c r="D181" s="100" t="s">
        <v>572</v>
      </c>
      <c r="E181" s="114" t="s">
        <v>522</v>
      </c>
      <c r="F181" s="114" t="s">
        <v>573</v>
      </c>
      <c r="G181" s="21">
        <f t="shared" si="0"/>
        <v>1215</v>
      </c>
      <c r="H181" s="115">
        <v>1215</v>
      </c>
      <c r="I181" s="115">
        <v>0</v>
      </c>
      <c r="J181" s="115">
        <v>0</v>
      </c>
      <c r="K181" s="115">
        <v>0</v>
      </c>
      <c r="L181" s="115">
        <v>0</v>
      </c>
      <c r="M181" s="115">
        <v>0</v>
      </c>
      <c r="N181" s="21" t="str">
        <f t="shared" si="8"/>
        <v>при планировании бюджетных ассигнований численность не учитывалась</v>
      </c>
      <c r="O181" s="116" t="s">
        <v>190</v>
      </c>
      <c r="P181" s="117"/>
      <c r="Q181" s="117"/>
      <c r="R181" s="117"/>
      <c r="S181" s="117"/>
      <c r="T181" s="118"/>
      <c r="U181" s="119"/>
    </row>
    <row r="182" spans="1:21" ht="25.5" customHeight="1">
      <c r="A182" s="99">
        <v>157</v>
      </c>
      <c r="B182" s="100" t="s">
        <v>524</v>
      </c>
      <c r="C182" s="100" t="s">
        <v>61</v>
      </c>
      <c r="D182" s="100" t="s">
        <v>574</v>
      </c>
      <c r="E182" s="114" t="s">
        <v>522</v>
      </c>
      <c r="F182" s="114" t="s">
        <v>527</v>
      </c>
      <c r="G182" s="21">
        <f t="shared" si="0"/>
        <v>1020</v>
      </c>
      <c r="H182" s="115">
        <v>170</v>
      </c>
      <c r="I182" s="115">
        <v>70</v>
      </c>
      <c r="J182" s="115">
        <v>170</v>
      </c>
      <c r="K182" s="115">
        <v>270</v>
      </c>
      <c r="L182" s="115">
        <v>170</v>
      </c>
      <c r="M182" s="115">
        <v>170</v>
      </c>
      <c r="N182" s="21" t="str">
        <f t="shared" si="8"/>
        <v>при планировании бюджетных ассигнований численность не учитывалась</v>
      </c>
      <c r="O182" s="116" t="s">
        <v>190</v>
      </c>
      <c r="P182" s="117"/>
      <c r="Q182" s="117"/>
      <c r="R182" s="117"/>
      <c r="S182" s="117"/>
      <c r="T182" s="118"/>
      <c r="U182" s="119"/>
    </row>
    <row r="183" spans="1:21" ht="25.5" customHeight="1">
      <c r="A183" s="99">
        <v>158</v>
      </c>
      <c r="B183" s="100" t="s">
        <v>554</v>
      </c>
      <c r="C183" s="100" t="s">
        <v>54</v>
      </c>
      <c r="D183" s="100" t="s">
        <v>575</v>
      </c>
      <c r="E183" s="101" t="s">
        <v>522</v>
      </c>
      <c r="F183" s="101" t="s">
        <v>576</v>
      </c>
      <c r="G183" s="23">
        <f t="shared" si="0"/>
        <v>910.5</v>
      </c>
      <c r="H183" s="110">
        <v>83</v>
      </c>
      <c r="I183" s="110">
        <v>103</v>
      </c>
      <c r="J183" s="110">
        <v>152</v>
      </c>
      <c r="K183" s="110">
        <v>172</v>
      </c>
      <c r="L183" s="110">
        <v>172.5</v>
      </c>
      <c r="M183" s="110">
        <v>228</v>
      </c>
      <c r="N183" s="133">
        <f>IFERROR(IF(O183="при планировании бюджетных ассигнований численность не учитывалась",O183,SUM(O183:T183)),"")</f>
        <v>4.3</v>
      </c>
      <c r="O183" s="103">
        <v>0.5</v>
      </c>
      <c r="P183" s="111">
        <v>0.5</v>
      </c>
      <c r="Q183" s="111">
        <v>0.7</v>
      </c>
      <c r="R183" s="111">
        <v>0.8</v>
      </c>
      <c r="S183" s="111">
        <v>0.8</v>
      </c>
      <c r="T183" s="111">
        <v>1</v>
      </c>
      <c r="U183" s="104" t="s">
        <v>169</v>
      </c>
    </row>
    <row r="184" spans="1:21" ht="25.5" customHeight="1">
      <c r="A184" s="99">
        <v>159</v>
      </c>
      <c r="B184" s="100" t="s">
        <v>519</v>
      </c>
      <c r="C184" s="100" t="s">
        <v>520</v>
      </c>
      <c r="D184" s="100" t="s">
        <v>577</v>
      </c>
      <c r="E184" s="114" t="s">
        <v>522</v>
      </c>
      <c r="F184" s="114" t="s">
        <v>578</v>
      </c>
      <c r="G184" s="21">
        <f t="shared" si="0"/>
        <v>600</v>
      </c>
      <c r="H184" s="115">
        <v>0</v>
      </c>
      <c r="I184" s="115">
        <v>60</v>
      </c>
      <c r="J184" s="115">
        <v>100</v>
      </c>
      <c r="K184" s="115">
        <v>120</v>
      </c>
      <c r="L184" s="115">
        <v>160</v>
      </c>
      <c r="M184" s="115">
        <v>160</v>
      </c>
      <c r="N184" s="21" t="str">
        <f t="shared" ref="N184:N187" si="9">IFERROR(IF(O184="при планировании бюджетных ассигнований численность не учитывалась",O184,MAX(O184:T184)),"")</f>
        <v>при планировании бюджетных ассигнований численность не учитывалась</v>
      </c>
      <c r="O184" s="116" t="s">
        <v>190</v>
      </c>
      <c r="P184" s="117"/>
      <c r="Q184" s="117"/>
      <c r="R184" s="117"/>
      <c r="S184" s="117"/>
      <c r="T184" s="118"/>
      <c r="U184" s="119"/>
    </row>
    <row r="185" spans="1:21" ht="25.5" customHeight="1">
      <c r="A185" s="99">
        <v>160</v>
      </c>
      <c r="B185" s="100" t="s">
        <v>579</v>
      </c>
      <c r="C185" s="112"/>
      <c r="D185" s="100" t="s">
        <v>580</v>
      </c>
      <c r="E185" s="101" t="s">
        <v>522</v>
      </c>
      <c r="F185" s="101" t="s">
        <v>581</v>
      </c>
      <c r="G185" s="23">
        <f t="shared" si="0"/>
        <v>361.8</v>
      </c>
      <c r="H185" s="110">
        <v>60.3</v>
      </c>
      <c r="I185" s="110">
        <v>60.3</v>
      </c>
      <c r="J185" s="110">
        <v>60.3</v>
      </c>
      <c r="K185" s="110">
        <v>60.3</v>
      </c>
      <c r="L185" s="110">
        <v>60.3</v>
      </c>
      <c r="M185" s="110">
        <v>60.3</v>
      </c>
      <c r="N185" s="25">
        <f t="shared" si="9"/>
        <v>5.4</v>
      </c>
      <c r="O185" s="103">
        <v>0.3</v>
      </c>
      <c r="P185" s="111">
        <v>4</v>
      </c>
      <c r="Q185" s="111">
        <v>4.3</v>
      </c>
      <c r="R185" s="111">
        <v>4.7</v>
      </c>
      <c r="S185" s="111">
        <v>5</v>
      </c>
      <c r="T185" s="111">
        <v>5.4</v>
      </c>
      <c r="U185" s="104" t="s">
        <v>169</v>
      </c>
    </row>
    <row r="186" spans="1:21" ht="25.5" customHeight="1">
      <c r="A186" s="99">
        <v>161</v>
      </c>
      <c r="B186" s="100" t="s">
        <v>579</v>
      </c>
      <c r="C186" s="112"/>
      <c r="D186" s="100" t="s">
        <v>582</v>
      </c>
      <c r="E186" s="101" t="s">
        <v>522</v>
      </c>
      <c r="F186" s="101" t="s">
        <v>583</v>
      </c>
      <c r="G186" s="23">
        <f t="shared" si="0"/>
        <v>329.2</v>
      </c>
      <c r="H186" s="110">
        <v>51.1</v>
      </c>
      <c r="I186" s="110">
        <v>56.4</v>
      </c>
      <c r="J186" s="110">
        <v>55.5</v>
      </c>
      <c r="K186" s="110">
        <v>55.6</v>
      </c>
      <c r="L186" s="110">
        <v>55.3</v>
      </c>
      <c r="M186" s="110">
        <v>55.3</v>
      </c>
      <c r="N186" s="24">
        <f t="shared" si="9"/>
        <v>39</v>
      </c>
      <c r="O186" s="103">
        <v>2.1</v>
      </c>
      <c r="P186" s="111">
        <v>30.1</v>
      </c>
      <c r="Q186" s="111">
        <v>32.299999999999997</v>
      </c>
      <c r="R186" s="111">
        <v>34.5</v>
      </c>
      <c r="S186" s="111">
        <v>36.799999999999997</v>
      </c>
      <c r="T186" s="111">
        <v>39</v>
      </c>
      <c r="U186" s="104" t="s">
        <v>584</v>
      </c>
    </row>
    <row r="187" spans="1:21" ht="25.5" customHeight="1">
      <c r="A187" s="99">
        <v>162</v>
      </c>
      <c r="B187" s="100" t="s">
        <v>579</v>
      </c>
      <c r="C187" s="112"/>
      <c r="D187" s="100" t="s">
        <v>585</v>
      </c>
      <c r="E187" s="114" t="s">
        <v>522</v>
      </c>
      <c r="F187" s="114" t="s">
        <v>586</v>
      </c>
      <c r="G187" s="21">
        <f t="shared" si="0"/>
        <v>102.39999999999999</v>
      </c>
      <c r="H187" s="115">
        <v>16.2</v>
      </c>
      <c r="I187" s="115">
        <v>16.7</v>
      </c>
      <c r="J187" s="115">
        <v>17.2</v>
      </c>
      <c r="K187" s="115">
        <v>17.7</v>
      </c>
      <c r="L187" s="115">
        <v>17.3</v>
      </c>
      <c r="M187" s="115">
        <v>17.3</v>
      </c>
      <c r="N187" s="21" t="str">
        <f t="shared" si="9"/>
        <v>при планировании бюджетных ассигнований численность не учитывалась</v>
      </c>
      <c r="O187" s="116" t="s">
        <v>190</v>
      </c>
      <c r="P187" s="117"/>
      <c r="Q187" s="117"/>
      <c r="R187" s="117"/>
      <c r="S187" s="117"/>
      <c r="T187" s="118"/>
      <c r="U187" s="119"/>
    </row>
    <row r="188" spans="1:21" ht="25.5" customHeight="1">
      <c r="A188" s="99">
        <v>163</v>
      </c>
      <c r="B188" s="100" t="s">
        <v>458</v>
      </c>
      <c r="C188" s="100" t="s">
        <v>240</v>
      </c>
      <c r="D188" s="100" t="s">
        <v>587</v>
      </c>
      <c r="E188" s="101" t="s">
        <v>588</v>
      </c>
      <c r="F188" s="101" t="s">
        <v>589</v>
      </c>
      <c r="G188" s="23">
        <f t="shared" si="0"/>
        <v>12606.6</v>
      </c>
      <c r="H188" s="110">
        <v>1481.1</v>
      </c>
      <c r="I188" s="110">
        <v>1721.1</v>
      </c>
      <c r="J188" s="110">
        <v>1601.1</v>
      </c>
      <c r="K188" s="110">
        <v>1601.1</v>
      </c>
      <c r="L188" s="110">
        <v>2601.1</v>
      </c>
      <c r="M188" s="110">
        <v>3601.1</v>
      </c>
      <c r="N188" s="133">
        <f>IFERROR(IF(O188="при планировании бюджетных ассигнований численность не учитывалась",O188,SUM(O188:T188)),"")</f>
        <v>150.1</v>
      </c>
      <c r="O188" s="103">
        <v>25.1</v>
      </c>
      <c r="P188" s="103">
        <v>25</v>
      </c>
      <c r="Q188" s="103">
        <v>25</v>
      </c>
      <c r="R188" s="103">
        <v>25</v>
      </c>
      <c r="S188" s="103">
        <v>25</v>
      </c>
      <c r="T188" s="103">
        <v>25</v>
      </c>
      <c r="U188" s="104" t="s">
        <v>169</v>
      </c>
    </row>
    <row r="189" spans="1:21" ht="25.5" customHeight="1">
      <c r="A189" s="99">
        <v>164</v>
      </c>
      <c r="B189" s="100" t="s">
        <v>177</v>
      </c>
      <c r="C189" s="112"/>
      <c r="D189" s="100" t="s">
        <v>590</v>
      </c>
      <c r="E189" s="101" t="s">
        <v>591</v>
      </c>
      <c r="F189" s="101" t="s">
        <v>592</v>
      </c>
      <c r="G189" s="23">
        <f t="shared" si="0"/>
        <v>43.25</v>
      </c>
      <c r="H189" s="110">
        <v>1.25</v>
      </c>
      <c r="I189" s="110">
        <v>8.4</v>
      </c>
      <c r="J189" s="110">
        <v>8.4</v>
      </c>
      <c r="K189" s="110">
        <v>8.4</v>
      </c>
      <c r="L189" s="110">
        <v>8.4</v>
      </c>
      <c r="M189" s="110">
        <v>8.4</v>
      </c>
      <c r="N189" s="134">
        <f>AVERAGE(O189:T189)</f>
        <v>1.2333333333333333E-2</v>
      </c>
      <c r="O189" s="103">
        <v>4.0000000000000001E-3</v>
      </c>
      <c r="P189" s="111">
        <v>1.4E-2</v>
      </c>
      <c r="Q189" s="111">
        <v>1.4E-2</v>
      </c>
      <c r="R189" s="111">
        <v>1.4E-2</v>
      </c>
      <c r="S189" s="111">
        <v>1.4E-2</v>
      </c>
      <c r="T189" s="111">
        <v>1.4E-2</v>
      </c>
      <c r="U189" s="104" t="s">
        <v>169</v>
      </c>
    </row>
    <row r="190" spans="1:21" ht="25.5" customHeight="1">
      <c r="A190" s="99">
        <v>165</v>
      </c>
      <c r="B190" s="100" t="s">
        <v>593</v>
      </c>
      <c r="C190" s="112"/>
      <c r="D190" s="100" t="s">
        <v>594</v>
      </c>
      <c r="E190" s="101" t="s">
        <v>595</v>
      </c>
      <c r="F190" s="101" t="s">
        <v>596</v>
      </c>
      <c r="G190" s="23">
        <f t="shared" si="0"/>
        <v>215233.8</v>
      </c>
      <c r="H190" s="110">
        <v>52346.3</v>
      </c>
      <c r="I190" s="110">
        <v>54267.5</v>
      </c>
      <c r="J190" s="110">
        <v>54310</v>
      </c>
      <c r="K190" s="110">
        <v>54310</v>
      </c>
      <c r="L190" s="110">
        <v>0</v>
      </c>
      <c r="M190" s="110">
        <v>0</v>
      </c>
      <c r="N190" s="133">
        <f t="shared" ref="N190:N191" si="10">IFERROR(IF(O190="при планировании бюджетных ассигнований численность не учитывалась",O190,SUM(O190:T190)),"")</f>
        <v>3186.3</v>
      </c>
      <c r="O190" s="103">
        <v>732.9</v>
      </c>
      <c r="P190" s="103">
        <v>817.4</v>
      </c>
      <c r="Q190" s="103">
        <v>818</v>
      </c>
      <c r="R190" s="103">
        <v>818</v>
      </c>
      <c r="S190" s="103">
        <v>0</v>
      </c>
      <c r="T190" s="103">
        <v>0</v>
      </c>
      <c r="U190" s="104" t="s">
        <v>169</v>
      </c>
    </row>
    <row r="191" spans="1:21" ht="25.5" customHeight="1">
      <c r="A191" s="105">
        <v>166</v>
      </c>
      <c r="B191" s="106" t="s">
        <v>597</v>
      </c>
      <c r="C191" s="106" t="s">
        <v>598</v>
      </c>
      <c r="D191" s="108" t="s">
        <v>599</v>
      </c>
      <c r="E191" s="109" t="s">
        <v>595</v>
      </c>
      <c r="F191" s="101" t="s">
        <v>600</v>
      </c>
      <c r="G191" s="23">
        <f t="shared" si="0"/>
        <v>5798.1</v>
      </c>
      <c r="H191" s="110">
        <v>0</v>
      </c>
      <c r="I191" s="110">
        <v>930.6</v>
      </c>
      <c r="J191" s="110">
        <v>1007.9</v>
      </c>
      <c r="K191" s="110">
        <v>1024.5999999999999</v>
      </c>
      <c r="L191" s="110">
        <v>1417.5</v>
      </c>
      <c r="M191" s="110">
        <v>1417.5</v>
      </c>
      <c r="N191" s="133">
        <f t="shared" si="10"/>
        <v>134.29999999999998</v>
      </c>
      <c r="O191" s="130">
        <v>52.3</v>
      </c>
      <c r="P191" s="130">
        <v>15.6</v>
      </c>
      <c r="Q191" s="130">
        <v>16.600000000000001</v>
      </c>
      <c r="R191" s="130">
        <v>16.600000000000001</v>
      </c>
      <c r="S191" s="130">
        <v>16.600000000000001</v>
      </c>
      <c r="T191" s="130">
        <v>16.600000000000001</v>
      </c>
      <c r="U191" s="104" t="s">
        <v>169</v>
      </c>
    </row>
    <row r="192" spans="1:21" ht="25.5" customHeight="1">
      <c r="A192" s="105">
        <v>166</v>
      </c>
      <c r="B192" s="106" t="s">
        <v>597</v>
      </c>
      <c r="C192" s="106" t="s">
        <v>598</v>
      </c>
      <c r="D192" s="108" t="s">
        <v>599</v>
      </c>
      <c r="E192" s="109" t="s">
        <v>595</v>
      </c>
      <c r="F192" s="101" t="s">
        <v>601</v>
      </c>
      <c r="G192" s="23">
        <f t="shared" si="0"/>
        <v>1525.2</v>
      </c>
      <c r="H192" s="110">
        <v>1225.4000000000001</v>
      </c>
      <c r="I192" s="110">
        <v>299.8</v>
      </c>
      <c r="J192" s="110">
        <v>0</v>
      </c>
      <c r="K192" s="110">
        <v>0</v>
      </c>
      <c r="L192" s="110">
        <v>0</v>
      </c>
      <c r="M192" s="110">
        <v>0</v>
      </c>
      <c r="N192" s="23">
        <f>IFERROR(IF(O192="при планировании бюджетных ассигнований численность не учитывалась",O192,MAX(O192:T192)),"")</f>
        <v>0</v>
      </c>
      <c r="O192" s="131"/>
      <c r="P192" s="131"/>
      <c r="Q192" s="131"/>
      <c r="R192" s="131"/>
      <c r="S192" s="131"/>
      <c r="T192" s="131"/>
      <c r="U192" s="104" t="s">
        <v>169</v>
      </c>
    </row>
    <row r="193" spans="1:23" ht="25.5" customHeight="1">
      <c r="A193" s="99">
        <v>167</v>
      </c>
      <c r="B193" s="100" t="s">
        <v>170</v>
      </c>
      <c r="C193" s="112"/>
      <c r="D193" s="100" t="s">
        <v>602</v>
      </c>
      <c r="E193" s="101" t="s">
        <v>595</v>
      </c>
      <c r="F193" s="101" t="s">
        <v>603</v>
      </c>
      <c r="G193" s="23">
        <f t="shared" si="0"/>
        <v>530.30000000000007</v>
      </c>
      <c r="H193" s="110">
        <v>67.2</v>
      </c>
      <c r="I193" s="110">
        <v>88.3</v>
      </c>
      <c r="J193" s="110">
        <v>91</v>
      </c>
      <c r="K193" s="110">
        <v>94.6</v>
      </c>
      <c r="L193" s="110">
        <v>94.6</v>
      </c>
      <c r="M193" s="110">
        <v>94.6</v>
      </c>
      <c r="N193" s="123">
        <f>AVERAGE(O193:T193)</f>
        <v>2.4166666666666665</v>
      </c>
      <c r="O193" s="103">
        <v>2</v>
      </c>
      <c r="P193" s="111">
        <v>2.5</v>
      </c>
      <c r="Q193" s="111">
        <v>2.5</v>
      </c>
      <c r="R193" s="111">
        <v>2.5</v>
      </c>
      <c r="S193" s="111">
        <v>2.5</v>
      </c>
      <c r="T193" s="111">
        <v>2.5</v>
      </c>
      <c r="U193" s="104" t="s">
        <v>169</v>
      </c>
      <c r="W193" s="15">
        <f>M193/T193*1000</f>
        <v>37839.999999999993</v>
      </c>
    </row>
    <row r="194" spans="1:23" ht="25.5" customHeight="1">
      <c r="A194" s="99">
        <v>168</v>
      </c>
      <c r="B194" s="100" t="s">
        <v>604</v>
      </c>
      <c r="C194" s="112"/>
      <c r="D194" s="100" t="s">
        <v>605</v>
      </c>
      <c r="E194" s="101" t="s">
        <v>595</v>
      </c>
      <c r="F194" s="101" t="s">
        <v>606</v>
      </c>
      <c r="G194" s="23">
        <f t="shared" si="0"/>
        <v>1942.6</v>
      </c>
      <c r="H194" s="110">
        <v>442.6</v>
      </c>
      <c r="I194" s="110">
        <v>500</v>
      </c>
      <c r="J194" s="110">
        <v>500</v>
      </c>
      <c r="K194" s="110">
        <v>500</v>
      </c>
      <c r="L194" s="110">
        <v>0</v>
      </c>
      <c r="M194" s="110">
        <v>0</v>
      </c>
      <c r="N194" s="133">
        <f>IFERROR(IF(O194="при планировании бюджетных ассигнований численность не учитывалась",O194,SUM(O194:T194)),"")</f>
        <v>2.9</v>
      </c>
      <c r="O194" s="103">
        <v>1</v>
      </c>
      <c r="P194" s="103">
        <v>0.7</v>
      </c>
      <c r="Q194" s="103">
        <v>0.6</v>
      </c>
      <c r="R194" s="103">
        <v>0.6</v>
      </c>
      <c r="S194" s="103">
        <v>0</v>
      </c>
      <c r="T194" s="103">
        <v>0</v>
      </c>
      <c r="U194" s="104" t="s">
        <v>169</v>
      </c>
    </row>
    <row r="195" spans="1:23" ht="25.5" customHeight="1">
      <c r="A195" s="99">
        <v>169</v>
      </c>
      <c r="B195" s="100" t="s">
        <v>170</v>
      </c>
      <c r="C195" s="112"/>
      <c r="D195" s="100" t="s">
        <v>607</v>
      </c>
      <c r="E195" s="101" t="s">
        <v>608</v>
      </c>
      <c r="F195" s="101" t="s">
        <v>609</v>
      </c>
      <c r="G195" s="23">
        <f t="shared" si="0"/>
        <v>2.7297999999999996</v>
      </c>
      <c r="H195" s="110">
        <v>1.3645</v>
      </c>
      <c r="I195" s="110">
        <v>0.26500000000000001</v>
      </c>
      <c r="J195" s="110">
        <v>0.26719999999999999</v>
      </c>
      <c r="K195" s="110">
        <v>0.2777</v>
      </c>
      <c r="L195" s="110">
        <v>0.2777</v>
      </c>
      <c r="M195" s="110">
        <v>0.2777</v>
      </c>
      <c r="N195" s="25">
        <f t="shared" ref="N195:N201" si="11">IFERROR(IF(O195="при планировании бюджетных ассигнований численность не учитывалась",O195,MAX(O195:T195)),"")</f>
        <v>8.0000000000000002E-3</v>
      </c>
      <c r="O195" s="103">
        <v>8.0000000000000002E-3</v>
      </c>
      <c r="P195" s="111">
        <v>2E-3</v>
      </c>
      <c r="Q195" s="111">
        <v>2E-3</v>
      </c>
      <c r="R195" s="111">
        <v>2E-3</v>
      </c>
      <c r="S195" s="111">
        <v>2E-3</v>
      </c>
      <c r="T195" s="111">
        <v>2E-3</v>
      </c>
      <c r="U195" s="104" t="s">
        <v>169</v>
      </c>
    </row>
    <row r="196" spans="1:23" ht="25.5" customHeight="1">
      <c r="A196" s="99">
        <v>170</v>
      </c>
      <c r="B196" s="100" t="s">
        <v>610</v>
      </c>
      <c r="C196" s="100" t="s">
        <v>297</v>
      </c>
      <c r="D196" s="100" t="s">
        <v>611</v>
      </c>
      <c r="E196" s="114" t="s">
        <v>612</v>
      </c>
      <c r="F196" s="114" t="s">
        <v>613</v>
      </c>
      <c r="G196" s="21">
        <f t="shared" si="0"/>
        <v>6666.5</v>
      </c>
      <c r="H196" s="115">
        <v>290.39999999999998</v>
      </c>
      <c r="I196" s="115">
        <v>2501.1</v>
      </c>
      <c r="J196" s="115">
        <v>2265</v>
      </c>
      <c r="K196" s="115">
        <v>730</v>
      </c>
      <c r="L196" s="115">
        <v>440</v>
      </c>
      <c r="M196" s="115">
        <v>440</v>
      </c>
      <c r="N196" s="21" t="str">
        <f t="shared" si="11"/>
        <v>при планировании бюджетных ассигнований численность не учитывалась</v>
      </c>
      <c r="O196" s="116" t="s">
        <v>190</v>
      </c>
      <c r="P196" s="117"/>
      <c r="Q196" s="117"/>
      <c r="R196" s="117"/>
      <c r="S196" s="117"/>
      <c r="T196" s="118"/>
      <c r="U196" s="119"/>
    </row>
    <row r="197" spans="1:23" ht="25.5" customHeight="1">
      <c r="A197" s="99">
        <v>171</v>
      </c>
      <c r="B197" s="100" t="s">
        <v>610</v>
      </c>
      <c r="C197" s="100" t="s">
        <v>297</v>
      </c>
      <c r="D197" s="100" t="s">
        <v>614</v>
      </c>
      <c r="E197" s="114" t="s">
        <v>612</v>
      </c>
      <c r="F197" s="114" t="s">
        <v>615</v>
      </c>
      <c r="G197" s="21">
        <f t="shared" si="0"/>
        <v>3940</v>
      </c>
      <c r="H197" s="115">
        <v>0.5</v>
      </c>
      <c r="I197" s="115">
        <v>1079.5</v>
      </c>
      <c r="J197" s="115">
        <v>1410</v>
      </c>
      <c r="K197" s="115">
        <v>570</v>
      </c>
      <c r="L197" s="115">
        <v>440</v>
      </c>
      <c r="M197" s="115">
        <v>440</v>
      </c>
      <c r="N197" s="21" t="str">
        <f t="shared" si="11"/>
        <v>при планировании бюджетных ассигнований численность не учитывалась</v>
      </c>
      <c r="O197" s="116" t="s">
        <v>190</v>
      </c>
      <c r="P197" s="117"/>
      <c r="Q197" s="117"/>
      <c r="R197" s="117"/>
      <c r="S197" s="117"/>
      <c r="T197" s="118"/>
      <c r="U197" s="119"/>
    </row>
    <row r="198" spans="1:23" ht="25.5" customHeight="1">
      <c r="A198" s="99">
        <v>172</v>
      </c>
      <c r="B198" s="100" t="s">
        <v>610</v>
      </c>
      <c r="C198" s="100" t="s">
        <v>297</v>
      </c>
      <c r="D198" s="100" t="s">
        <v>616</v>
      </c>
      <c r="E198" s="114" t="s">
        <v>612</v>
      </c>
      <c r="F198" s="114" t="s">
        <v>617</v>
      </c>
      <c r="G198" s="21">
        <f t="shared" si="0"/>
        <v>2080.1999999999998</v>
      </c>
      <c r="H198" s="115">
        <v>18.2</v>
      </c>
      <c r="I198" s="115">
        <v>951.8</v>
      </c>
      <c r="J198" s="115">
        <v>610.20000000000005</v>
      </c>
      <c r="K198" s="115">
        <v>180</v>
      </c>
      <c r="L198" s="115">
        <v>160</v>
      </c>
      <c r="M198" s="115">
        <v>160</v>
      </c>
      <c r="N198" s="21" t="str">
        <f t="shared" si="11"/>
        <v>при планировании бюджетных ассигнований численность не учитывалась</v>
      </c>
      <c r="O198" s="116" t="s">
        <v>190</v>
      </c>
      <c r="P198" s="117"/>
      <c r="Q198" s="117"/>
      <c r="R198" s="117"/>
      <c r="S198" s="117"/>
      <c r="T198" s="118"/>
      <c r="U198" s="119"/>
    </row>
    <row r="199" spans="1:23" ht="25.5" customHeight="1">
      <c r="A199" s="99">
        <v>173</v>
      </c>
      <c r="B199" s="100" t="s">
        <v>610</v>
      </c>
      <c r="C199" s="100" t="s">
        <v>297</v>
      </c>
      <c r="D199" s="100" t="s">
        <v>618</v>
      </c>
      <c r="E199" s="101" t="s">
        <v>612</v>
      </c>
      <c r="F199" s="101" t="s">
        <v>619</v>
      </c>
      <c r="G199" s="23">
        <f t="shared" si="0"/>
        <v>2038.6999999999998</v>
      </c>
      <c r="H199" s="110">
        <v>318</v>
      </c>
      <c r="I199" s="110">
        <v>506.9</v>
      </c>
      <c r="J199" s="110">
        <v>506.9</v>
      </c>
      <c r="K199" s="110">
        <v>506.9</v>
      </c>
      <c r="L199" s="110">
        <v>100</v>
      </c>
      <c r="M199" s="110">
        <v>100</v>
      </c>
      <c r="N199" s="25">
        <f t="shared" si="11"/>
        <v>55</v>
      </c>
      <c r="O199" s="103">
        <v>30</v>
      </c>
      <c r="P199" s="111">
        <v>35</v>
      </c>
      <c r="Q199" s="111">
        <v>40</v>
      </c>
      <c r="R199" s="111">
        <v>45</v>
      </c>
      <c r="S199" s="111">
        <v>50</v>
      </c>
      <c r="T199" s="111">
        <v>55</v>
      </c>
      <c r="U199" s="104" t="s">
        <v>169</v>
      </c>
    </row>
    <row r="200" spans="1:23" ht="25.5" customHeight="1">
      <c r="A200" s="99">
        <v>174</v>
      </c>
      <c r="B200" s="100" t="s">
        <v>272</v>
      </c>
      <c r="C200" s="100" t="s">
        <v>273</v>
      </c>
      <c r="D200" s="100" t="s">
        <v>620</v>
      </c>
      <c r="E200" s="101" t="s">
        <v>621</v>
      </c>
      <c r="F200" s="101" t="s">
        <v>622</v>
      </c>
      <c r="G200" s="23">
        <f t="shared" si="0"/>
        <v>573.09999999999991</v>
      </c>
      <c r="H200" s="110">
        <v>231.1</v>
      </c>
      <c r="I200" s="110">
        <v>1.6</v>
      </c>
      <c r="J200" s="110">
        <v>340.4</v>
      </c>
      <c r="K200" s="110">
        <v>0</v>
      </c>
      <c r="L200" s="110">
        <v>0</v>
      </c>
      <c r="M200" s="110">
        <v>0</v>
      </c>
      <c r="N200" s="25">
        <f t="shared" si="11"/>
        <v>6</v>
      </c>
      <c r="O200" s="103">
        <v>3</v>
      </c>
      <c r="P200" s="111">
        <v>3</v>
      </c>
      <c r="Q200" s="111">
        <v>6</v>
      </c>
      <c r="R200" s="111">
        <v>0</v>
      </c>
      <c r="S200" s="111">
        <v>0</v>
      </c>
      <c r="T200" s="111">
        <v>0</v>
      </c>
      <c r="U200" s="104" t="s">
        <v>169</v>
      </c>
    </row>
    <row r="201" spans="1:23" ht="25.5" customHeight="1">
      <c r="A201" s="99">
        <v>175</v>
      </c>
      <c r="B201" s="100" t="s">
        <v>272</v>
      </c>
      <c r="C201" s="100" t="s">
        <v>273</v>
      </c>
      <c r="D201" s="100" t="s">
        <v>623</v>
      </c>
      <c r="E201" s="101" t="s">
        <v>621</v>
      </c>
      <c r="F201" s="101" t="s">
        <v>624</v>
      </c>
      <c r="G201" s="23">
        <f t="shared" si="0"/>
        <v>221.10000000000002</v>
      </c>
      <c r="H201" s="110">
        <v>103.4</v>
      </c>
      <c r="I201" s="110">
        <v>117.7</v>
      </c>
      <c r="J201" s="110">
        <v>0</v>
      </c>
      <c r="K201" s="110">
        <v>0</v>
      </c>
      <c r="L201" s="110">
        <v>0</v>
      </c>
      <c r="M201" s="110">
        <v>0</v>
      </c>
      <c r="N201" s="25">
        <f t="shared" si="11"/>
        <v>3.25</v>
      </c>
      <c r="O201" s="103">
        <v>1.5</v>
      </c>
      <c r="P201" s="103">
        <v>3.25</v>
      </c>
      <c r="Q201" s="111">
        <v>0</v>
      </c>
      <c r="R201" s="111">
        <v>0</v>
      </c>
      <c r="S201" s="111">
        <v>0</v>
      </c>
      <c r="T201" s="111">
        <v>0</v>
      </c>
      <c r="U201" s="104" t="s">
        <v>169</v>
      </c>
    </row>
    <row r="202" spans="1:23" ht="25.5" customHeight="1">
      <c r="A202" s="99">
        <v>176</v>
      </c>
      <c r="B202" s="100" t="s">
        <v>514</v>
      </c>
      <c r="C202" s="100" t="s">
        <v>515</v>
      </c>
      <c r="D202" s="100" t="s">
        <v>625</v>
      </c>
      <c r="E202" s="101" t="s">
        <v>626</v>
      </c>
      <c r="F202" s="101" t="s">
        <v>627</v>
      </c>
      <c r="G202" s="23">
        <f t="shared" si="0"/>
        <v>120</v>
      </c>
      <c r="H202" s="110">
        <v>0</v>
      </c>
      <c r="I202" s="110">
        <v>55</v>
      </c>
      <c r="J202" s="110">
        <v>65</v>
      </c>
      <c r="K202" s="110">
        <v>0</v>
      </c>
      <c r="L202" s="110">
        <v>0</v>
      </c>
      <c r="M202" s="110">
        <v>0</v>
      </c>
      <c r="N202" s="26">
        <f>IFERROR(IF(O202="при планировании бюджетных ассигнований численность не учитывалась",O202,SUM(O202:T202)),"")</f>
        <v>16</v>
      </c>
      <c r="O202" s="103">
        <v>0</v>
      </c>
      <c r="P202" s="111">
        <v>3</v>
      </c>
      <c r="Q202" s="111">
        <v>7</v>
      </c>
      <c r="R202" s="111">
        <v>2</v>
      </c>
      <c r="S202" s="111">
        <v>2</v>
      </c>
      <c r="T202" s="111">
        <v>2</v>
      </c>
      <c r="U202" s="104" t="s">
        <v>628</v>
      </c>
    </row>
    <row r="203" spans="1:23" ht="25.5" customHeight="1">
      <c r="A203" s="105">
        <v>177</v>
      </c>
      <c r="B203" s="106" t="s">
        <v>296</v>
      </c>
      <c r="C203" s="106" t="s">
        <v>297</v>
      </c>
      <c r="D203" s="108" t="s">
        <v>629</v>
      </c>
      <c r="E203" s="121" t="s">
        <v>630</v>
      </c>
      <c r="F203" s="114" t="s">
        <v>631</v>
      </c>
      <c r="G203" s="21">
        <f t="shared" si="0"/>
        <v>10440</v>
      </c>
      <c r="H203" s="115">
        <v>1738.3</v>
      </c>
      <c r="I203" s="115">
        <v>1741.7</v>
      </c>
      <c r="J203" s="115">
        <v>1740</v>
      </c>
      <c r="K203" s="115">
        <v>1740</v>
      </c>
      <c r="L203" s="115">
        <v>1740</v>
      </c>
      <c r="M203" s="115">
        <v>1740</v>
      </c>
      <c r="N203" s="21" t="str">
        <f t="shared" ref="N203:N217" si="12">IFERROR(IF(O203="при планировании бюджетных ассигнований численность не учитывалась",O203,MAX(O203:T203)),"")</f>
        <v>при планировании бюджетных ассигнований численность не учитывалась</v>
      </c>
      <c r="O203" s="135" t="s">
        <v>190</v>
      </c>
      <c r="P203" s="136"/>
      <c r="Q203" s="136"/>
      <c r="R203" s="136"/>
      <c r="S203" s="136"/>
      <c r="T203" s="137"/>
      <c r="U203" s="119"/>
    </row>
    <row r="204" spans="1:23" ht="25.5" customHeight="1">
      <c r="A204" s="105">
        <v>177</v>
      </c>
      <c r="B204" s="106" t="s">
        <v>296</v>
      </c>
      <c r="C204" s="106" t="s">
        <v>297</v>
      </c>
      <c r="D204" s="108" t="s">
        <v>629</v>
      </c>
      <c r="E204" s="109" t="s">
        <v>630</v>
      </c>
      <c r="F204" s="101" t="s">
        <v>632</v>
      </c>
      <c r="G204" s="23">
        <f t="shared" si="0"/>
        <v>1859.3</v>
      </c>
      <c r="H204" s="110">
        <v>310</v>
      </c>
      <c r="I204" s="110">
        <v>380.1</v>
      </c>
      <c r="J204" s="110">
        <v>382.3</v>
      </c>
      <c r="K204" s="110">
        <v>262.3</v>
      </c>
      <c r="L204" s="110">
        <v>262.3</v>
      </c>
      <c r="M204" s="110">
        <v>262.3</v>
      </c>
      <c r="N204" s="23">
        <f t="shared" si="12"/>
        <v>0</v>
      </c>
      <c r="O204" s="138"/>
      <c r="P204" s="139"/>
      <c r="Q204" s="139"/>
      <c r="R204" s="139"/>
      <c r="S204" s="139"/>
      <c r="T204" s="140"/>
      <c r="U204" s="119"/>
    </row>
    <row r="205" spans="1:23" ht="25.5" customHeight="1">
      <c r="A205" s="99">
        <v>178</v>
      </c>
      <c r="B205" s="100" t="s">
        <v>272</v>
      </c>
      <c r="C205" s="100" t="s">
        <v>273</v>
      </c>
      <c r="D205" s="100" t="s">
        <v>633</v>
      </c>
      <c r="E205" s="101" t="s">
        <v>634</v>
      </c>
      <c r="F205" s="101" t="s">
        <v>635</v>
      </c>
      <c r="G205" s="23">
        <f t="shared" si="0"/>
        <v>4828.3</v>
      </c>
      <c r="H205" s="110">
        <v>643.6</v>
      </c>
      <c r="I205" s="110">
        <v>662.9</v>
      </c>
      <c r="J205" s="110">
        <v>806.1</v>
      </c>
      <c r="K205" s="110">
        <v>1015.7</v>
      </c>
      <c r="L205" s="110">
        <v>1100</v>
      </c>
      <c r="M205" s="110">
        <v>600</v>
      </c>
      <c r="N205" s="25">
        <f t="shared" si="12"/>
        <v>187.785</v>
      </c>
      <c r="O205" s="103">
        <v>13.49</v>
      </c>
      <c r="P205" s="103">
        <v>23.265000000000001</v>
      </c>
      <c r="Q205" s="103">
        <v>36.57</v>
      </c>
      <c r="R205" s="103">
        <v>92.495000000000005</v>
      </c>
      <c r="S205" s="103">
        <v>177.285</v>
      </c>
      <c r="T205" s="103">
        <v>187.785</v>
      </c>
      <c r="U205" s="104" t="s">
        <v>169</v>
      </c>
    </row>
    <row r="206" spans="1:23" ht="25.5" customHeight="1">
      <c r="A206" s="99">
        <v>179</v>
      </c>
      <c r="B206" s="100" t="s">
        <v>579</v>
      </c>
      <c r="C206" s="112"/>
      <c r="D206" s="100" t="s">
        <v>636</v>
      </c>
      <c r="E206" s="101" t="s">
        <v>637</v>
      </c>
      <c r="F206" s="101" t="s">
        <v>638</v>
      </c>
      <c r="G206" s="23">
        <f t="shared" si="0"/>
        <v>1222.9000000000001</v>
      </c>
      <c r="H206" s="110">
        <v>193.1</v>
      </c>
      <c r="I206" s="110">
        <v>199.5</v>
      </c>
      <c r="J206" s="110">
        <v>205</v>
      </c>
      <c r="K206" s="110">
        <v>212.5</v>
      </c>
      <c r="L206" s="110">
        <v>206.4</v>
      </c>
      <c r="M206" s="110">
        <v>206.4</v>
      </c>
      <c r="N206" s="25">
        <f t="shared" si="12"/>
        <v>52</v>
      </c>
      <c r="O206" s="103">
        <v>4.0999999999999996</v>
      </c>
      <c r="P206" s="111">
        <v>36</v>
      </c>
      <c r="Q206" s="111">
        <v>40</v>
      </c>
      <c r="R206" s="111">
        <v>44</v>
      </c>
      <c r="S206" s="111">
        <v>48</v>
      </c>
      <c r="T206" s="111">
        <v>52</v>
      </c>
      <c r="U206" s="104" t="s">
        <v>169</v>
      </c>
    </row>
    <row r="207" spans="1:23" ht="25.5" customHeight="1">
      <c r="A207" s="99">
        <v>180</v>
      </c>
      <c r="B207" s="100" t="s">
        <v>579</v>
      </c>
      <c r="C207" s="112"/>
      <c r="D207" s="100" t="s">
        <v>639</v>
      </c>
      <c r="E207" s="101" t="s">
        <v>637</v>
      </c>
      <c r="F207" s="101" t="s">
        <v>640</v>
      </c>
      <c r="G207" s="23">
        <f t="shared" si="0"/>
        <v>720</v>
      </c>
      <c r="H207" s="110">
        <v>120</v>
      </c>
      <c r="I207" s="110">
        <v>200</v>
      </c>
      <c r="J207" s="110">
        <v>200</v>
      </c>
      <c r="K207" s="110">
        <v>200</v>
      </c>
      <c r="L207" s="110">
        <v>0</v>
      </c>
      <c r="M207" s="110">
        <v>0</v>
      </c>
      <c r="N207" s="25">
        <f t="shared" si="12"/>
        <v>0.8</v>
      </c>
      <c r="O207" s="103">
        <v>0.1</v>
      </c>
      <c r="P207" s="111">
        <v>0.4</v>
      </c>
      <c r="Q207" s="111">
        <v>0.6</v>
      </c>
      <c r="R207" s="111">
        <v>0.8</v>
      </c>
      <c r="S207" s="111">
        <v>0</v>
      </c>
      <c r="T207" s="111">
        <v>0</v>
      </c>
      <c r="U207" s="104" t="s">
        <v>169</v>
      </c>
    </row>
    <row r="208" spans="1:23" ht="25.5" customHeight="1">
      <c r="A208" s="99">
        <v>181</v>
      </c>
      <c r="B208" s="100" t="s">
        <v>641</v>
      </c>
      <c r="C208" s="112"/>
      <c r="D208" s="100" t="s">
        <v>642</v>
      </c>
      <c r="E208" s="114" t="s">
        <v>643</v>
      </c>
      <c r="F208" s="114" t="s">
        <v>644</v>
      </c>
      <c r="G208" s="21">
        <f t="shared" si="0"/>
        <v>16051.400000000001</v>
      </c>
      <c r="H208" s="115">
        <v>4003.9</v>
      </c>
      <c r="I208" s="115">
        <v>4008.6</v>
      </c>
      <c r="J208" s="115">
        <v>4015.2</v>
      </c>
      <c r="K208" s="115">
        <v>4023.7</v>
      </c>
      <c r="L208" s="115">
        <v>0</v>
      </c>
      <c r="M208" s="115">
        <v>0</v>
      </c>
      <c r="N208" s="21" t="str">
        <f t="shared" si="12"/>
        <v>при планировании бюджетных ассигнований численность не учитывалась</v>
      </c>
      <c r="O208" s="116" t="s">
        <v>190</v>
      </c>
      <c r="P208" s="117"/>
      <c r="Q208" s="117"/>
      <c r="R208" s="117"/>
      <c r="S208" s="117"/>
      <c r="T208" s="118"/>
      <c r="U208" s="119"/>
    </row>
    <row r="209" spans="1:21" ht="25.5" customHeight="1">
      <c r="A209" s="99">
        <v>182</v>
      </c>
      <c r="B209" s="100" t="s">
        <v>491</v>
      </c>
      <c r="C209" s="100" t="s">
        <v>494</v>
      </c>
      <c r="D209" s="100" t="s">
        <v>645</v>
      </c>
      <c r="E209" s="101" t="s">
        <v>646</v>
      </c>
      <c r="F209" s="101" t="s">
        <v>647</v>
      </c>
      <c r="G209" s="23">
        <f t="shared" si="0"/>
        <v>11999.7</v>
      </c>
      <c r="H209" s="110">
        <v>2000</v>
      </c>
      <c r="I209" s="110">
        <v>1999.9</v>
      </c>
      <c r="J209" s="110">
        <v>1999.7</v>
      </c>
      <c r="K209" s="110">
        <v>2000.1</v>
      </c>
      <c r="L209" s="110">
        <v>2000</v>
      </c>
      <c r="M209" s="110">
        <v>2000</v>
      </c>
      <c r="N209" s="24">
        <f t="shared" si="12"/>
        <v>600</v>
      </c>
      <c r="O209" s="129">
        <v>100</v>
      </c>
      <c r="P209" s="103">
        <v>200</v>
      </c>
      <c r="Q209" s="103">
        <v>300</v>
      </c>
      <c r="R209" s="103">
        <v>400</v>
      </c>
      <c r="S209" s="103">
        <v>500</v>
      </c>
      <c r="T209" s="103">
        <v>600</v>
      </c>
      <c r="U209" s="141" t="s">
        <v>648</v>
      </c>
    </row>
    <row r="210" spans="1:21" ht="25.5" customHeight="1">
      <c r="A210" s="99">
        <v>183</v>
      </c>
      <c r="B210" s="100" t="s">
        <v>272</v>
      </c>
      <c r="C210" s="100" t="s">
        <v>273</v>
      </c>
      <c r="D210" s="100" t="s">
        <v>649</v>
      </c>
      <c r="E210" s="101" t="s">
        <v>646</v>
      </c>
      <c r="F210" s="101" t="s">
        <v>650</v>
      </c>
      <c r="G210" s="23">
        <f t="shared" si="0"/>
        <v>749.9</v>
      </c>
      <c r="H210" s="110">
        <v>250</v>
      </c>
      <c r="I210" s="110">
        <v>250</v>
      </c>
      <c r="J210" s="110">
        <v>249.9</v>
      </c>
      <c r="K210" s="110">
        <v>0</v>
      </c>
      <c r="L210" s="110">
        <v>0</v>
      </c>
      <c r="M210" s="110">
        <v>0</v>
      </c>
      <c r="N210" s="24">
        <f t="shared" si="12"/>
        <v>1350</v>
      </c>
      <c r="O210" s="129">
        <v>450</v>
      </c>
      <c r="P210" s="103">
        <v>900</v>
      </c>
      <c r="Q210" s="103">
        <v>1350</v>
      </c>
      <c r="R210" s="103">
        <v>0</v>
      </c>
      <c r="S210" s="103">
        <v>0</v>
      </c>
      <c r="T210" s="103">
        <v>0</v>
      </c>
      <c r="U210" s="141" t="s">
        <v>648</v>
      </c>
    </row>
    <row r="211" spans="1:21" ht="25.5" customHeight="1">
      <c r="A211" s="99">
        <v>184</v>
      </c>
      <c r="B211" s="100" t="s">
        <v>177</v>
      </c>
      <c r="C211" s="112"/>
      <c r="D211" s="100" t="s">
        <v>651</v>
      </c>
      <c r="E211" s="101" t="s">
        <v>652</v>
      </c>
      <c r="F211" s="101" t="s">
        <v>653</v>
      </c>
      <c r="G211" s="23">
        <f t="shared" si="0"/>
        <v>36027.5</v>
      </c>
      <c r="H211" s="110">
        <v>8363</v>
      </c>
      <c r="I211" s="110">
        <v>8920.2999999999993</v>
      </c>
      <c r="J211" s="110">
        <v>9192</v>
      </c>
      <c r="K211" s="110">
        <v>9552.2000000000007</v>
      </c>
      <c r="L211" s="110">
        <v>0</v>
      </c>
      <c r="M211" s="110">
        <v>0</v>
      </c>
      <c r="N211" s="25">
        <f t="shared" si="12"/>
        <v>592</v>
      </c>
      <c r="O211" s="103">
        <v>584</v>
      </c>
      <c r="P211" s="111">
        <v>592</v>
      </c>
      <c r="Q211" s="111">
        <v>592</v>
      </c>
      <c r="R211" s="111">
        <v>592</v>
      </c>
      <c r="S211" s="111">
        <v>0</v>
      </c>
      <c r="T211" s="111">
        <v>0</v>
      </c>
      <c r="U211" s="104" t="s">
        <v>169</v>
      </c>
    </row>
    <row r="212" spans="1:21" ht="25.5" customHeight="1">
      <c r="A212" s="99">
        <v>185</v>
      </c>
      <c r="B212" s="100" t="s">
        <v>197</v>
      </c>
      <c r="C212" s="112"/>
      <c r="D212" s="100" t="s">
        <v>654</v>
      </c>
      <c r="E212" s="114" t="s">
        <v>652</v>
      </c>
      <c r="F212" s="114" t="s">
        <v>655</v>
      </c>
      <c r="G212" s="21">
        <f t="shared" si="0"/>
        <v>16131.7</v>
      </c>
      <c r="H212" s="115">
        <v>3532.4</v>
      </c>
      <c r="I212" s="115">
        <v>3701.8</v>
      </c>
      <c r="J212" s="115">
        <v>4172.3</v>
      </c>
      <c r="K212" s="115">
        <v>4725.2</v>
      </c>
      <c r="L212" s="115">
        <v>0</v>
      </c>
      <c r="M212" s="115">
        <v>0</v>
      </c>
      <c r="N212" s="21" t="str">
        <f t="shared" si="12"/>
        <v>при планировании бюджетных ассигнований численность не учитывалась</v>
      </c>
      <c r="O212" s="116" t="s">
        <v>190</v>
      </c>
      <c r="P212" s="117"/>
      <c r="Q212" s="117"/>
      <c r="R212" s="117"/>
      <c r="S212" s="117"/>
      <c r="T212" s="118"/>
    </row>
    <row r="213" spans="1:21" ht="25.5" customHeight="1">
      <c r="A213" s="99">
        <v>186</v>
      </c>
      <c r="B213" s="100" t="s">
        <v>656</v>
      </c>
      <c r="C213" s="100" t="s">
        <v>657</v>
      </c>
      <c r="D213" s="100" t="s">
        <v>658</v>
      </c>
      <c r="E213" s="114" t="s">
        <v>652</v>
      </c>
      <c r="F213" s="114" t="s">
        <v>659</v>
      </c>
      <c r="G213" s="21">
        <f t="shared" si="0"/>
        <v>300</v>
      </c>
      <c r="H213" s="115">
        <v>50</v>
      </c>
      <c r="I213" s="115">
        <v>50</v>
      </c>
      <c r="J213" s="115">
        <v>50</v>
      </c>
      <c r="K213" s="115">
        <v>50</v>
      </c>
      <c r="L213" s="115">
        <v>50</v>
      </c>
      <c r="M213" s="115">
        <v>50</v>
      </c>
      <c r="N213" s="21" t="str">
        <f t="shared" si="12"/>
        <v>при планировании бюджетных ассигнований численность не учитывалась</v>
      </c>
      <c r="O213" s="116" t="s">
        <v>190</v>
      </c>
      <c r="P213" s="117"/>
      <c r="Q213" s="117"/>
      <c r="R213" s="117"/>
      <c r="S213" s="117"/>
      <c r="T213" s="118"/>
    </row>
    <row r="214" spans="1:21" ht="25.5" customHeight="1">
      <c r="A214" s="99">
        <v>187</v>
      </c>
      <c r="B214" s="100" t="s">
        <v>191</v>
      </c>
      <c r="C214" s="100" t="s">
        <v>192</v>
      </c>
      <c r="D214" s="100" t="s">
        <v>660</v>
      </c>
      <c r="E214" s="114" t="s">
        <v>661</v>
      </c>
      <c r="F214" s="114" t="s">
        <v>662</v>
      </c>
      <c r="G214" s="21">
        <f t="shared" si="0"/>
        <v>750000</v>
      </c>
      <c r="H214" s="115">
        <v>70000</v>
      </c>
      <c r="I214" s="115">
        <v>120000</v>
      </c>
      <c r="J214" s="115">
        <v>140000</v>
      </c>
      <c r="K214" s="115">
        <v>140000</v>
      </c>
      <c r="L214" s="115">
        <v>140000</v>
      </c>
      <c r="M214" s="115">
        <v>140000</v>
      </c>
      <c r="N214" s="21" t="str">
        <f t="shared" si="12"/>
        <v>при планировании бюджетных ассигнований численность не учитывалась</v>
      </c>
      <c r="O214" s="116" t="s">
        <v>190</v>
      </c>
      <c r="P214" s="117"/>
      <c r="Q214" s="117"/>
      <c r="R214" s="117"/>
      <c r="S214" s="117"/>
      <c r="T214" s="118"/>
    </row>
    <row r="215" spans="1:21" ht="25.5" customHeight="1">
      <c r="A215" s="99">
        <v>188</v>
      </c>
      <c r="B215" s="100" t="s">
        <v>519</v>
      </c>
      <c r="C215" s="100" t="s">
        <v>57</v>
      </c>
      <c r="D215" s="100" t="s">
        <v>663</v>
      </c>
      <c r="E215" s="114" t="s">
        <v>664</v>
      </c>
      <c r="F215" s="114" t="s">
        <v>665</v>
      </c>
      <c r="G215" s="21">
        <f t="shared" si="0"/>
        <v>2522.8000000000002</v>
      </c>
      <c r="H215" s="115">
        <v>20.9</v>
      </c>
      <c r="I215" s="115">
        <v>163.9</v>
      </c>
      <c r="J215" s="115">
        <v>0</v>
      </c>
      <c r="K215" s="115">
        <v>1338</v>
      </c>
      <c r="L215" s="115">
        <v>1000</v>
      </c>
      <c r="M215" s="115">
        <v>0</v>
      </c>
      <c r="N215" s="21" t="str">
        <f t="shared" si="12"/>
        <v>при планировании бюджетных ассигнований численность не учитывалась</v>
      </c>
      <c r="O215" s="116" t="s">
        <v>190</v>
      </c>
      <c r="P215" s="117"/>
      <c r="Q215" s="117"/>
      <c r="R215" s="117"/>
      <c r="S215" s="117"/>
      <c r="T215" s="118"/>
    </row>
    <row r="216" spans="1:21" ht="25.5" customHeight="1">
      <c r="A216" s="99">
        <v>189</v>
      </c>
      <c r="B216" s="100" t="s">
        <v>519</v>
      </c>
      <c r="C216" s="100" t="s">
        <v>57</v>
      </c>
      <c r="D216" s="100" t="s">
        <v>666</v>
      </c>
      <c r="E216" s="114" t="s">
        <v>664</v>
      </c>
      <c r="F216" s="114" t="s">
        <v>667</v>
      </c>
      <c r="G216" s="21">
        <f t="shared" si="0"/>
        <v>240</v>
      </c>
      <c r="H216" s="115">
        <v>0</v>
      </c>
      <c r="I216" s="115">
        <v>10</v>
      </c>
      <c r="J216" s="115">
        <v>0</v>
      </c>
      <c r="K216" s="115">
        <v>153</v>
      </c>
      <c r="L216" s="115">
        <v>77</v>
      </c>
      <c r="M216" s="115">
        <v>0</v>
      </c>
      <c r="N216" s="21" t="str">
        <f t="shared" si="12"/>
        <v>при планировании бюджетных ассигнований численность не учитывалась</v>
      </c>
      <c r="O216" s="116" t="s">
        <v>190</v>
      </c>
      <c r="P216" s="117"/>
      <c r="Q216" s="117"/>
      <c r="R216" s="117"/>
      <c r="S216" s="117"/>
      <c r="T216" s="118"/>
    </row>
    <row r="217" spans="1:21" ht="25.5" customHeight="1">
      <c r="A217" s="99">
        <v>190</v>
      </c>
      <c r="B217" s="100" t="s">
        <v>519</v>
      </c>
      <c r="C217" s="100" t="s">
        <v>57</v>
      </c>
      <c r="D217" s="100" t="s">
        <v>668</v>
      </c>
      <c r="E217" s="114" t="s">
        <v>664</v>
      </c>
      <c r="F217" s="114" t="s">
        <v>665</v>
      </c>
      <c r="G217" s="21">
        <f t="shared" si="0"/>
        <v>233.4</v>
      </c>
      <c r="H217" s="115">
        <v>9.9</v>
      </c>
      <c r="I217" s="115">
        <v>13.5</v>
      </c>
      <c r="J217" s="115">
        <v>0</v>
      </c>
      <c r="K217" s="115">
        <v>144</v>
      </c>
      <c r="L217" s="115">
        <v>66</v>
      </c>
      <c r="M217" s="115">
        <v>0</v>
      </c>
      <c r="N217" s="21" t="str">
        <f t="shared" si="12"/>
        <v>при планировании бюджетных ассигнований численность не учитывалась</v>
      </c>
      <c r="O217" s="116" t="s">
        <v>190</v>
      </c>
      <c r="P217" s="117"/>
      <c r="Q217" s="117"/>
      <c r="R217" s="117"/>
      <c r="S217" s="117"/>
      <c r="T217" s="118"/>
    </row>
    <row r="218" spans="1:21" ht="12.75">
      <c r="E218" s="87"/>
      <c r="F218" s="87"/>
    </row>
    <row r="219" spans="1:21" ht="12.75">
      <c r="E219" s="87"/>
      <c r="F219" s="87"/>
    </row>
    <row r="220" spans="1:21" ht="12.75">
      <c r="E220" s="87"/>
      <c r="F220" s="87"/>
    </row>
    <row r="221" spans="1:21" ht="12.75">
      <c r="E221" s="87"/>
      <c r="F221" s="87"/>
    </row>
    <row r="222" spans="1:21" ht="12.75">
      <c r="E222" s="87"/>
      <c r="F222" s="87"/>
    </row>
    <row r="223" spans="1:21" ht="12.75">
      <c r="E223" s="87"/>
      <c r="F223" s="87"/>
    </row>
    <row r="224" spans="1:21" ht="12.75">
      <c r="E224" s="87"/>
      <c r="F224" s="87"/>
    </row>
    <row r="225" spans="5:6" ht="12.75">
      <c r="E225" s="87"/>
      <c r="F225" s="87"/>
    </row>
    <row r="226" spans="5:6" ht="12.75">
      <c r="E226" s="87"/>
      <c r="F226" s="87"/>
    </row>
    <row r="227" spans="5:6" ht="12.75">
      <c r="E227" s="87"/>
      <c r="F227" s="87"/>
    </row>
    <row r="228" spans="5:6" ht="12.75">
      <c r="E228" s="87"/>
      <c r="F228" s="87"/>
    </row>
    <row r="229" spans="5:6" ht="12.75">
      <c r="E229" s="87"/>
      <c r="F229" s="87"/>
    </row>
    <row r="230" spans="5:6" ht="12.75">
      <c r="E230" s="87"/>
      <c r="F230" s="87"/>
    </row>
    <row r="231" spans="5:6" ht="12.75">
      <c r="E231" s="87"/>
      <c r="F231" s="87"/>
    </row>
    <row r="232" spans="5:6" ht="12.75">
      <c r="E232" s="87"/>
      <c r="F232" s="87"/>
    </row>
    <row r="233" spans="5:6" ht="12.75">
      <c r="E233" s="87"/>
      <c r="F233" s="87"/>
    </row>
    <row r="234" spans="5:6" ht="12.75">
      <c r="E234" s="87"/>
      <c r="F234" s="87"/>
    </row>
    <row r="235" spans="5:6" ht="12.75">
      <c r="E235" s="87"/>
      <c r="F235" s="87"/>
    </row>
    <row r="236" spans="5:6" ht="12.75">
      <c r="E236" s="87"/>
      <c r="F236" s="87"/>
    </row>
    <row r="237" spans="5:6" ht="12.75">
      <c r="E237" s="87"/>
      <c r="F237" s="87"/>
    </row>
    <row r="238" spans="5:6" ht="12.75">
      <c r="E238" s="87"/>
      <c r="F238" s="87"/>
    </row>
    <row r="239" spans="5:6" ht="12.75">
      <c r="E239" s="87"/>
      <c r="F239" s="87"/>
    </row>
    <row r="240" spans="5:6" ht="12.75">
      <c r="E240" s="87"/>
      <c r="F240" s="87"/>
    </row>
    <row r="241" spans="5:6" ht="12.75">
      <c r="E241" s="87"/>
      <c r="F241" s="87"/>
    </row>
    <row r="242" spans="5:6" ht="12.75">
      <c r="E242" s="87"/>
      <c r="F242" s="87"/>
    </row>
    <row r="243" spans="5:6" ht="12.75">
      <c r="E243" s="87"/>
      <c r="F243" s="87"/>
    </row>
    <row r="244" spans="5:6" ht="12.75">
      <c r="E244" s="87"/>
      <c r="F244" s="87"/>
    </row>
    <row r="245" spans="5:6" ht="12.75">
      <c r="E245" s="87"/>
      <c r="F245" s="87"/>
    </row>
    <row r="246" spans="5:6" ht="12.75">
      <c r="E246" s="87"/>
      <c r="F246" s="87"/>
    </row>
    <row r="247" spans="5:6" ht="12.75">
      <c r="E247" s="87"/>
      <c r="F247" s="87"/>
    </row>
    <row r="248" spans="5:6" ht="12.75">
      <c r="E248" s="87"/>
      <c r="F248" s="87"/>
    </row>
    <row r="249" spans="5:6" ht="12.75">
      <c r="E249" s="87"/>
      <c r="F249" s="87"/>
    </row>
    <row r="250" spans="5:6" ht="12.75">
      <c r="E250" s="87"/>
      <c r="F250" s="87"/>
    </row>
    <row r="251" spans="5:6" ht="12.75">
      <c r="E251" s="87"/>
      <c r="F251" s="87"/>
    </row>
    <row r="252" spans="5:6" ht="12.75">
      <c r="E252" s="87"/>
      <c r="F252" s="87"/>
    </row>
    <row r="253" spans="5:6" ht="12.75">
      <c r="E253" s="87"/>
      <c r="F253" s="87"/>
    </row>
    <row r="254" spans="5:6" ht="12.75">
      <c r="E254" s="87"/>
      <c r="F254" s="87"/>
    </row>
    <row r="255" spans="5:6" ht="12.75">
      <c r="E255" s="87"/>
      <c r="F255" s="87"/>
    </row>
    <row r="256" spans="5:6" ht="12.75">
      <c r="E256" s="87"/>
      <c r="F256" s="87"/>
    </row>
    <row r="257" spans="5:6" ht="12.75">
      <c r="E257" s="87"/>
      <c r="F257" s="87"/>
    </row>
    <row r="258" spans="5:6" ht="12.75">
      <c r="E258" s="87"/>
      <c r="F258" s="87"/>
    </row>
    <row r="259" spans="5:6" ht="12.75">
      <c r="E259" s="87"/>
      <c r="F259" s="87"/>
    </row>
    <row r="260" spans="5:6" ht="12.75">
      <c r="E260" s="87"/>
      <c r="F260" s="87"/>
    </row>
    <row r="261" spans="5:6" ht="12.75">
      <c r="E261" s="87"/>
      <c r="F261" s="87"/>
    </row>
    <row r="262" spans="5:6" ht="12.75">
      <c r="E262" s="87"/>
      <c r="F262" s="87"/>
    </row>
    <row r="263" spans="5:6" ht="12.75">
      <c r="E263" s="87"/>
      <c r="F263" s="87"/>
    </row>
    <row r="264" spans="5:6" ht="12.75">
      <c r="E264" s="87"/>
      <c r="F264" s="87"/>
    </row>
    <row r="265" spans="5:6" ht="12.75">
      <c r="E265" s="87"/>
      <c r="F265" s="87"/>
    </row>
    <row r="266" spans="5:6" ht="12.75">
      <c r="E266" s="87"/>
      <c r="F266" s="87"/>
    </row>
    <row r="267" spans="5:6" ht="12.75">
      <c r="E267" s="87"/>
      <c r="F267" s="87"/>
    </row>
    <row r="268" spans="5:6" ht="12.75">
      <c r="E268" s="87"/>
      <c r="F268" s="87"/>
    </row>
    <row r="269" spans="5:6" ht="12.75">
      <c r="E269" s="87"/>
      <c r="F269" s="87"/>
    </row>
    <row r="270" spans="5:6" ht="12.75">
      <c r="E270" s="87"/>
      <c r="F270" s="87"/>
    </row>
    <row r="271" spans="5:6" ht="12.75">
      <c r="E271" s="87"/>
      <c r="F271" s="87"/>
    </row>
    <row r="272" spans="5:6" ht="12.75">
      <c r="E272" s="87"/>
      <c r="F272" s="87"/>
    </row>
    <row r="273" spans="5:6" ht="12.75">
      <c r="E273" s="87"/>
      <c r="F273" s="87"/>
    </row>
    <row r="274" spans="5:6" ht="12.75">
      <c r="E274" s="87"/>
      <c r="F274" s="87"/>
    </row>
    <row r="275" spans="5:6" ht="12.75">
      <c r="E275" s="87"/>
      <c r="F275" s="87"/>
    </row>
    <row r="276" spans="5:6" ht="12.75">
      <c r="E276" s="87"/>
      <c r="F276" s="87"/>
    </row>
    <row r="277" spans="5:6" ht="12.75">
      <c r="E277" s="87"/>
      <c r="F277" s="87"/>
    </row>
    <row r="278" spans="5:6" ht="12.75">
      <c r="E278" s="87"/>
      <c r="F278" s="87"/>
    </row>
    <row r="279" spans="5:6" ht="12.75">
      <c r="E279" s="87"/>
      <c r="F279" s="87"/>
    </row>
    <row r="280" spans="5:6" ht="12.75">
      <c r="E280" s="87"/>
      <c r="F280" s="87"/>
    </row>
    <row r="281" spans="5:6" ht="12.75">
      <c r="E281" s="87"/>
      <c r="F281" s="87"/>
    </row>
    <row r="282" spans="5:6" ht="12.75">
      <c r="E282" s="87"/>
      <c r="F282" s="87"/>
    </row>
    <row r="283" spans="5:6" ht="12.75">
      <c r="E283" s="87"/>
      <c r="F283" s="87"/>
    </row>
    <row r="284" spans="5:6" ht="12.75">
      <c r="E284" s="87"/>
      <c r="F284" s="87"/>
    </row>
    <row r="285" spans="5:6" ht="12.75">
      <c r="E285" s="87"/>
      <c r="F285" s="87"/>
    </row>
    <row r="286" spans="5:6" ht="12.75">
      <c r="E286" s="87"/>
      <c r="F286" s="87"/>
    </row>
    <row r="287" spans="5:6" ht="12.75">
      <c r="E287" s="87"/>
      <c r="F287" s="87"/>
    </row>
    <row r="288" spans="5:6" ht="12.75">
      <c r="E288" s="87"/>
      <c r="F288" s="87"/>
    </row>
    <row r="289" spans="5:6" ht="12.75">
      <c r="E289" s="87"/>
      <c r="F289" s="87"/>
    </row>
    <row r="290" spans="5:6" ht="12.75">
      <c r="E290" s="87"/>
      <c r="F290" s="87"/>
    </row>
    <row r="291" spans="5:6" ht="12.75">
      <c r="E291" s="87"/>
      <c r="F291" s="87"/>
    </row>
    <row r="292" spans="5:6" ht="12.75">
      <c r="E292" s="87"/>
      <c r="F292" s="87"/>
    </row>
    <row r="293" spans="5:6" ht="12.75">
      <c r="E293" s="87"/>
      <c r="F293" s="87"/>
    </row>
    <row r="294" spans="5:6" ht="12.75">
      <c r="E294" s="87"/>
      <c r="F294" s="87"/>
    </row>
    <row r="295" spans="5:6" ht="12.75">
      <c r="E295" s="87"/>
      <c r="F295" s="87"/>
    </row>
    <row r="296" spans="5:6" ht="12.75">
      <c r="E296" s="87"/>
      <c r="F296" s="87"/>
    </row>
    <row r="297" spans="5:6" ht="12.75">
      <c r="E297" s="87"/>
      <c r="F297" s="87"/>
    </row>
    <row r="298" spans="5:6" ht="12.75">
      <c r="E298" s="87"/>
      <c r="F298" s="87"/>
    </row>
    <row r="299" spans="5:6" ht="12.75">
      <c r="E299" s="87"/>
      <c r="F299" s="87"/>
    </row>
    <row r="300" spans="5:6" ht="12.75">
      <c r="E300" s="87"/>
      <c r="F300" s="87"/>
    </row>
    <row r="301" spans="5:6" ht="12.75">
      <c r="E301" s="87"/>
      <c r="F301" s="87"/>
    </row>
    <row r="302" spans="5:6" ht="12.75">
      <c r="E302" s="87"/>
      <c r="F302" s="87"/>
    </row>
    <row r="303" spans="5:6" ht="12.75">
      <c r="E303" s="87"/>
      <c r="F303" s="87"/>
    </row>
    <row r="304" spans="5:6" ht="12.75">
      <c r="E304" s="87"/>
      <c r="F304" s="87"/>
    </row>
    <row r="305" spans="5:6" ht="12.75">
      <c r="E305" s="87"/>
      <c r="F305" s="87"/>
    </row>
    <row r="306" spans="5:6" ht="12.75">
      <c r="E306" s="87"/>
      <c r="F306" s="87"/>
    </row>
    <row r="307" spans="5:6" ht="12.75">
      <c r="E307" s="87"/>
      <c r="F307" s="87"/>
    </row>
    <row r="308" spans="5:6" ht="12.75">
      <c r="E308" s="87"/>
      <c r="F308" s="87"/>
    </row>
    <row r="309" spans="5:6" ht="12.75">
      <c r="E309" s="87"/>
      <c r="F309" s="87"/>
    </row>
    <row r="310" spans="5:6" ht="12.75">
      <c r="E310" s="87"/>
      <c r="F310" s="87"/>
    </row>
    <row r="311" spans="5:6" ht="12.75">
      <c r="E311" s="87"/>
      <c r="F311" s="87"/>
    </row>
    <row r="312" spans="5:6" ht="12.75">
      <c r="E312" s="87"/>
      <c r="F312" s="87"/>
    </row>
    <row r="313" spans="5:6" ht="12.75">
      <c r="E313" s="87"/>
      <c r="F313" s="87"/>
    </row>
    <row r="314" spans="5:6" ht="12.75">
      <c r="E314" s="87"/>
      <c r="F314" s="87"/>
    </row>
    <row r="315" spans="5:6" ht="12.75">
      <c r="E315" s="87"/>
      <c r="F315" s="87"/>
    </row>
    <row r="316" spans="5:6" ht="12.75">
      <c r="E316" s="87"/>
      <c r="F316" s="87"/>
    </row>
    <row r="317" spans="5:6" ht="12.75">
      <c r="E317" s="87"/>
      <c r="F317" s="87"/>
    </row>
    <row r="318" spans="5:6" ht="12.75">
      <c r="E318" s="87"/>
      <c r="F318" s="87"/>
    </row>
    <row r="319" spans="5:6" ht="12.75">
      <c r="E319" s="87"/>
      <c r="F319" s="87"/>
    </row>
    <row r="320" spans="5:6" ht="12.75">
      <c r="E320" s="87"/>
      <c r="F320" s="87"/>
    </row>
    <row r="321" spans="5:6" ht="12.75">
      <c r="E321" s="87"/>
      <c r="F321" s="87"/>
    </row>
    <row r="322" spans="5:6" ht="12.75">
      <c r="E322" s="87"/>
      <c r="F322" s="87"/>
    </row>
    <row r="323" spans="5:6" ht="12.75">
      <c r="E323" s="87"/>
      <c r="F323" s="87"/>
    </row>
    <row r="324" spans="5:6" ht="12.75">
      <c r="E324" s="87"/>
      <c r="F324" s="87"/>
    </row>
    <row r="325" spans="5:6" ht="12.75">
      <c r="E325" s="87"/>
      <c r="F325" s="87"/>
    </row>
    <row r="326" spans="5:6" ht="12.75">
      <c r="E326" s="87"/>
      <c r="F326" s="87"/>
    </row>
    <row r="327" spans="5:6" ht="12.75">
      <c r="E327" s="87"/>
      <c r="F327" s="87"/>
    </row>
    <row r="328" spans="5:6" ht="12.75">
      <c r="E328" s="87"/>
      <c r="F328" s="87"/>
    </row>
    <row r="329" spans="5:6" ht="12.75">
      <c r="E329" s="87"/>
      <c r="F329" s="87"/>
    </row>
    <row r="330" spans="5:6" ht="12.75">
      <c r="E330" s="87"/>
      <c r="F330" s="87"/>
    </row>
    <row r="331" spans="5:6" ht="12.75">
      <c r="E331" s="87"/>
      <c r="F331" s="87"/>
    </row>
    <row r="332" spans="5:6" ht="12.75">
      <c r="E332" s="87"/>
      <c r="F332" s="87"/>
    </row>
    <row r="333" spans="5:6" ht="12.75">
      <c r="E333" s="87"/>
      <c r="F333" s="87"/>
    </row>
    <row r="334" spans="5:6" ht="12.75">
      <c r="E334" s="87"/>
      <c r="F334" s="87"/>
    </row>
    <row r="335" spans="5:6" ht="12.75">
      <c r="E335" s="87"/>
      <c r="F335" s="87"/>
    </row>
    <row r="336" spans="5:6" ht="12.75">
      <c r="E336" s="87"/>
      <c r="F336" s="87"/>
    </row>
    <row r="337" spans="5:6" ht="12.75">
      <c r="E337" s="87"/>
      <c r="F337" s="87"/>
    </row>
    <row r="338" spans="5:6" ht="12.75">
      <c r="E338" s="87"/>
      <c r="F338" s="87"/>
    </row>
    <row r="339" spans="5:6" ht="12.75">
      <c r="E339" s="87"/>
      <c r="F339" s="87"/>
    </row>
    <row r="340" spans="5:6" ht="12.75">
      <c r="E340" s="87"/>
      <c r="F340" s="87"/>
    </row>
    <row r="341" spans="5:6" ht="12.75">
      <c r="E341" s="87"/>
      <c r="F341" s="87"/>
    </row>
    <row r="342" spans="5:6" ht="12.75">
      <c r="E342" s="87"/>
      <c r="F342" s="87"/>
    </row>
    <row r="343" spans="5:6" ht="12.75">
      <c r="E343" s="87"/>
      <c r="F343" s="87"/>
    </row>
    <row r="344" spans="5:6" ht="12.75">
      <c r="E344" s="87"/>
      <c r="F344" s="87"/>
    </row>
    <row r="345" spans="5:6" ht="12.75">
      <c r="E345" s="87"/>
      <c r="F345" s="87"/>
    </row>
    <row r="346" spans="5:6" ht="12.75">
      <c r="E346" s="87"/>
      <c r="F346" s="87"/>
    </row>
    <row r="347" spans="5:6" ht="12.75">
      <c r="E347" s="87"/>
      <c r="F347" s="87"/>
    </row>
    <row r="348" spans="5:6" ht="12.75">
      <c r="E348" s="87"/>
      <c r="F348" s="87"/>
    </row>
    <row r="349" spans="5:6" ht="12.75">
      <c r="E349" s="87"/>
      <c r="F349" s="87"/>
    </row>
    <row r="350" spans="5:6" ht="12.75">
      <c r="E350" s="87"/>
      <c r="F350" s="87"/>
    </row>
    <row r="351" spans="5:6" ht="12.75">
      <c r="E351" s="87"/>
      <c r="F351" s="87"/>
    </row>
    <row r="352" spans="5:6" ht="12.75">
      <c r="E352" s="87"/>
      <c r="F352" s="87"/>
    </row>
    <row r="353" spans="5:6" ht="12.75">
      <c r="E353" s="87"/>
      <c r="F353" s="87"/>
    </row>
    <row r="354" spans="5:6" ht="12.75">
      <c r="E354" s="87"/>
      <c r="F354" s="87"/>
    </row>
    <row r="355" spans="5:6" ht="12.75">
      <c r="E355" s="87"/>
      <c r="F355" s="87"/>
    </row>
    <row r="356" spans="5:6" ht="12.75">
      <c r="E356" s="87"/>
      <c r="F356" s="87"/>
    </row>
    <row r="357" spans="5:6" ht="12.75">
      <c r="E357" s="87"/>
      <c r="F357" s="87"/>
    </row>
    <row r="358" spans="5:6" ht="12.75">
      <c r="E358" s="87"/>
      <c r="F358" s="87"/>
    </row>
    <row r="359" spans="5:6" ht="12.75">
      <c r="E359" s="87"/>
      <c r="F359" s="87"/>
    </row>
    <row r="360" spans="5:6" ht="12.75">
      <c r="E360" s="87"/>
      <c r="F360" s="87"/>
    </row>
    <row r="361" spans="5:6" ht="12.75">
      <c r="E361" s="87"/>
      <c r="F361" s="87"/>
    </row>
    <row r="362" spans="5:6" ht="12.75">
      <c r="E362" s="87"/>
      <c r="F362" s="87"/>
    </row>
    <row r="363" spans="5:6" ht="12.75">
      <c r="E363" s="87"/>
      <c r="F363" s="87"/>
    </row>
    <row r="364" spans="5:6" ht="12.75">
      <c r="E364" s="87"/>
      <c r="F364" s="87"/>
    </row>
    <row r="365" spans="5:6" ht="12.75">
      <c r="E365" s="87"/>
      <c r="F365" s="87"/>
    </row>
    <row r="366" spans="5:6" ht="12.75">
      <c r="E366" s="87"/>
      <c r="F366" s="87"/>
    </row>
    <row r="367" spans="5:6" ht="12.75">
      <c r="E367" s="87"/>
      <c r="F367" s="87"/>
    </row>
    <row r="368" spans="5:6" ht="12.75">
      <c r="E368" s="87"/>
      <c r="F368" s="87"/>
    </row>
    <row r="369" spans="5:6" ht="12.75">
      <c r="E369" s="87"/>
      <c r="F369" s="87"/>
    </row>
    <row r="370" spans="5:6" ht="12.75">
      <c r="E370" s="87"/>
      <c r="F370" s="87"/>
    </row>
    <row r="371" spans="5:6" ht="12.75">
      <c r="E371" s="87"/>
      <c r="F371" s="87"/>
    </row>
    <row r="372" spans="5:6" ht="12.75">
      <c r="E372" s="87"/>
      <c r="F372" s="87"/>
    </row>
    <row r="373" spans="5:6" ht="12.75">
      <c r="E373" s="87"/>
      <c r="F373" s="87"/>
    </row>
    <row r="374" spans="5:6" ht="12.75">
      <c r="E374" s="87"/>
      <c r="F374" s="87"/>
    </row>
    <row r="375" spans="5:6" ht="12.75">
      <c r="E375" s="87"/>
      <c r="F375" s="87"/>
    </row>
    <row r="376" spans="5:6" ht="12.75">
      <c r="E376" s="87"/>
      <c r="F376" s="87"/>
    </row>
    <row r="377" spans="5:6" ht="12.75">
      <c r="E377" s="87"/>
      <c r="F377" s="87"/>
    </row>
    <row r="378" spans="5:6" ht="12.75">
      <c r="E378" s="87"/>
      <c r="F378" s="87"/>
    </row>
    <row r="379" spans="5:6" ht="12.75">
      <c r="E379" s="87"/>
      <c r="F379" s="87"/>
    </row>
    <row r="380" spans="5:6" ht="12.75">
      <c r="E380" s="87"/>
      <c r="F380" s="87"/>
    </row>
    <row r="381" spans="5:6" ht="12.75">
      <c r="E381" s="87"/>
      <c r="F381" s="87"/>
    </row>
    <row r="382" spans="5:6" ht="12.75">
      <c r="E382" s="87"/>
      <c r="F382" s="87"/>
    </row>
    <row r="383" spans="5:6" ht="12.75">
      <c r="E383" s="87"/>
      <c r="F383" s="87"/>
    </row>
    <row r="384" spans="5:6" ht="12.75">
      <c r="E384" s="87"/>
      <c r="F384" s="87"/>
    </row>
    <row r="385" spans="5:6" ht="12.75">
      <c r="E385" s="87"/>
      <c r="F385" s="87"/>
    </row>
    <row r="386" spans="5:6" ht="12.75">
      <c r="E386" s="87"/>
      <c r="F386" s="87"/>
    </row>
    <row r="387" spans="5:6" ht="12.75">
      <c r="E387" s="87"/>
      <c r="F387" s="87"/>
    </row>
    <row r="388" spans="5:6" ht="12.75">
      <c r="E388" s="87"/>
      <c r="F388" s="87"/>
    </row>
    <row r="389" spans="5:6" ht="12.75">
      <c r="E389" s="87"/>
      <c r="F389" s="87"/>
    </row>
    <row r="390" spans="5:6" ht="12.75">
      <c r="E390" s="87"/>
      <c r="F390" s="87"/>
    </row>
    <row r="391" spans="5:6" ht="12.75">
      <c r="E391" s="87"/>
      <c r="F391" s="87"/>
    </row>
    <row r="392" spans="5:6" ht="12.75">
      <c r="E392" s="87"/>
      <c r="F392" s="87"/>
    </row>
    <row r="393" spans="5:6" ht="12.75">
      <c r="E393" s="87"/>
      <c r="F393" s="87"/>
    </row>
    <row r="394" spans="5:6" ht="12.75">
      <c r="E394" s="87"/>
      <c r="F394" s="87"/>
    </row>
    <row r="395" spans="5:6" ht="12.75">
      <c r="E395" s="87"/>
      <c r="F395" s="87"/>
    </row>
    <row r="396" spans="5:6" ht="12.75">
      <c r="E396" s="87"/>
      <c r="F396" s="87"/>
    </row>
    <row r="397" spans="5:6" ht="12.75">
      <c r="E397" s="87"/>
      <c r="F397" s="87"/>
    </row>
    <row r="398" spans="5:6" ht="12.75">
      <c r="E398" s="87"/>
      <c r="F398" s="87"/>
    </row>
    <row r="399" spans="5:6" ht="12.75">
      <c r="E399" s="87"/>
      <c r="F399" s="87"/>
    </row>
    <row r="400" spans="5:6" ht="12.75">
      <c r="E400" s="87"/>
      <c r="F400" s="87"/>
    </row>
    <row r="401" spans="5:6" ht="12.75">
      <c r="E401" s="87"/>
      <c r="F401" s="87"/>
    </row>
    <row r="402" spans="5:6" ht="12.75">
      <c r="E402" s="87"/>
      <c r="F402" s="87"/>
    </row>
    <row r="403" spans="5:6" ht="12.75">
      <c r="E403" s="87"/>
      <c r="F403" s="87"/>
    </row>
    <row r="404" spans="5:6" ht="12.75">
      <c r="E404" s="87"/>
      <c r="F404" s="87"/>
    </row>
    <row r="405" spans="5:6" ht="12.75">
      <c r="E405" s="87"/>
      <c r="F405" s="87"/>
    </row>
    <row r="406" spans="5:6" ht="12.75">
      <c r="E406" s="87"/>
      <c r="F406" s="87"/>
    </row>
    <row r="407" spans="5:6" ht="12.75">
      <c r="E407" s="87"/>
      <c r="F407" s="87"/>
    </row>
    <row r="408" spans="5:6" ht="12.75">
      <c r="E408" s="87"/>
      <c r="F408" s="87"/>
    </row>
    <row r="409" spans="5:6" ht="12.75">
      <c r="E409" s="87"/>
      <c r="F409" s="87"/>
    </row>
    <row r="410" spans="5:6" ht="12.75">
      <c r="E410" s="87"/>
      <c r="F410" s="87"/>
    </row>
    <row r="411" spans="5:6" ht="12.75">
      <c r="E411" s="87"/>
      <c r="F411" s="87"/>
    </row>
    <row r="412" spans="5:6" ht="12.75">
      <c r="E412" s="87"/>
      <c r="F412" s="87"/>
    </row>
    <row r="413" spans="5:6" ht="12.75">
      <c r="E413" s="87"/>
      <c r="F413" s="87"/>
    </row>
    <row r="414" spans="5:6" ht="12.75">
      <c r="E414" s="87"/>
      <c r="F414" s="87"/>
    </row>
    <row r="415" spans="5:6" ht="12.75">
      <c r="E415" s="87"/>
      <c r="F415" s="87"/>
    </row>
    <row r="416" spans="5:6" ht="12.75">
      <c r="E416" s="87"/>
      <c r="F416" s="87"/>
    </row>
    <row r="417" spans="5:6" ht="12.75">
      <c r="E417" s="87"/>
      <c r="F417" s="87"/>
    </row>
    <row r="418" spans="5:6" ht="12.75">
      <c r="E418" s="87"/>
      <c r="F418" s="87"/>
    </row>
    <row r="419" spans="5:6" ht="12.75">
      <c r="E419" s="87"/>
      <c r="F419" s="87"/>
    </row>
    <row r="420" spans="5:6" ht="12.75">
      <c r="E420" s="87"/>
      <c r="F420" s="87"/>
    </row>
    <row r="421" spans="5:6" ht="12.75">
      <c r="E421" s="87"/>
      <c r="F421" s="87"/>
    </row>
    <row r="422" spans="5:6" ht="12.75">
      <c r="E422" s="87"/>
      <c r="F422" s="87"/>
    </row>
    <row r="423" spans="5:6" ht="12.75">
      <c r="E423" s="87"/>
      <c r="F423" s="87"/>
    </row>
    <row r="424" spans="5:6" ht="12.75">
      <c r="E424" s="87"/>
      <c r="F424" s="87"/>
    </row>
    <row r="425" spans="5:6" ht="12.75">
      <c r="E425" s="87"/>
      <c r="F425" s="87"/>
    </row>
    <row r="426" spans="5:6" ht="12.75">
      <c r="E426" s="87"/>
      <c r="F426" s="87"/>
    </row>
    <row r="427" spans="5:6" ht="12.75">
      <c r="E427" s="87"/>
      <c r="F427" s="87"/>
    </row>
    <row r="428" spans="5:6" ht="12.75">
      <c r="E428" s="87"/>
      <c r="F428" s="87"/>
    </row>
    <row r="429" spans="5:6" ht="12.75">
      <c r="E429" s="87"/>
      <c r="F429" s="87"/>
    </row>
    <row r="430" spans="5:6" ht="12.75">
      <c r="E430" s="87"/>
      <c r="F430" s="87"/>
    </row>
    <row r="431" spans="5:6" ht="12.75">
      <c r="E431" s="87"/>
      <c r="F431" s="87"/>
    </row>
    <row r="432" spans="5:6" ht="12.75">
      <c r="E432" s="87"/>
      <c r="F432" s="87"/>
    </row>
    <row r="433" spans="5:6" ht="12.75">
      <c r="E433" s="87"/>
      <c r="F433" s="87"/>
    </row>
    <row r="434" spans="5:6" ht="12.75">
      <c r="E434" s="87"/>
      <c r="F434" s="87"/>
    </row>
    <row r="435" spans="5:6" ht="12.75">
      <c r="E435" s="87"/>
      <c r="F435" s="87"/>
    </row>
    <row r="436" spans="5:6" ht="12.75">
      <c r="E436" s="87"/>
      <c r="F436" s="87"/>
    </row>
    <row r="437" spans="5:6" ht="12.75">
      <c r="E437" s="87"/>
      <c r="F437" s="87"/>
    </row>
    <row r="438" spans="5:6" ht="12.75">
      <c r="E438" s="87"/>
      <c r="F438" s="87"/>
    </row>
    <row r="439" spans="5:6" ht="12.75">
      <c r="E439" s="87"/>
      <c r="F439" s="87"/>
    </row>
    <row r="440" spans="5:6" ht="12.75">
      <c r="E440" s="87"/>
      <c r="F440" s="87"/>
    </row>
    <row r="441" spans="5:6" ht="12.75">
      <c r="E441" s="87"/>
      <c r="F441" s="87"/>
    </row>
    <row r="442" spans="5:6" ht="12.75">
      <c r="E442" s="87"/>
      <c r="F442" s="87"/>
    </row>
    <row r="443" spans="5:6" ht="12.75">
      <c r="E443" s="87"/>
      <c r="F443" s="87"/>
    </row>
    <row r="444" spans="5:6" ht="12.75">
      <c r="E444" s="87"/>
      <c r="F444" s="87"/>
    </row>
    <row r="445" spans="5:6" ht="12.75">
      <c r="E445" s="87"/>
      <c r="F445" s="87"/>
    </row>
    <row r="446" spans="5:6" ht="12.75">
      <c r="E446" s="87"/>
      <c r="F446" s="87"/>
    </row>
    <row r="447" spans="5:6" ht="12.75">
      <c r="E447" s="87"/>
      <c r="F447" s="87"/>
    </row>
    <row r="448" spans="5:6" ht="12.75">
      <c r="E448" s="87"/>
      <c r="F448" s="87"/>
    </row>
    <row r="449" spans="5:6" ht="12.75">
      <c r="E449" s="87"/>
      <c r="F449" s="87"/>
    </row>
    <row r="450" spans="5:6" ht="12.75">
      <c r="E450" s="87"/>
      <c r="F450" s="87"/>
    </row>
    <row r="451" spans="5:6" ht="12.75">
      <c r="E451" s="87"/>
      <c r="F451" s="87"/>
    </row>
    <row r="452" spans="5:6" ht="12.75">
      <c r="E452" s="87"/>
      <c r="F452" s="87"/>
    </row>
    <row r="453" spans="5:6" ht="12.75">
      <c r="E453" s="87"/>
      <c r="F453" s="87"/>
    </row>
    <row r="454" spans="5:6" ht="12.75">
      <c r="E454" s="87"/>
      <c r="F454" s="87"/>
    </row>
    <row r="455" spans="5:6" ht="12.75">
      <c r="E455" s="87"/>
      <c r="F455" s="87"/>
    </row>
    <row r="456" spans="5:6" ht="12.75">
      <c r="E456" s="87"/>
      <c r="F456" s="87"/>
    </row>
    <row r="457" spans="5:6" ht="12.75">
      <c r="E457" s="87"/>
      <c r="F457" s="87"/>
    </row>
    <row r="458" spans="5:6" ht="12.75">
      <c r="E458" s="87"/>
      <c r="F458" s="87"/>
    </row>
    <row r="459" spans="5:6" ht="12.75">
      <c r="E459" s="87"/>
      <c r="F459" s="87"/>
    </row>
    <row r="460" spans="5:6" ht="12.75">
      <c r="E460" s="87"/>
      <c r="F460" s="87"/>
    </row>
    <row r="461" spans="5:6" ht="12.75">
      <c r="E461" s="87"/>
      <c r="F461" s="87"/>
    </row>
    <row r="462" spans="5:6" ht="12.75">
      <c r="E462" s="87"/>
      <c r="F462" s="87"/>
    </row>
    <row r="463" spans="5:6" ht="12.75">
      <c r="E463" s="87"/>
      <c r="F463" s="87"/>
    </row>
    <row r="464" spans="5:6" ht="12.75">
      <c r="E464" s="87"/>
      <c r="F464" s="87"/>
    </row>
    <row r="465" spans="5:6" ht="12.75">
      <c r="E465" s="87"/>
      <c r="F465" s="87"/>
    </row>
    <row r="466" spans="5:6" ht="12.75">
      <c r="E466" s="87"/>
      <c r="F466" s="87"/>
    </row>
    <row r="467" spans="5:6" ht="12.75">
      <c r="E467" s="87"/>
      <c r="F467" s="87"/>
    </row>
    <row r="468" spans="5:6" ht="12.75">
      <c r="E468" s="87"/>
      <c r="F468" s="87"/>
    </row>
    <row r="469" spans="5:6" ht="12.75">
      <c r="E469" s="87"/>
      <c r="F469" s="87"/>
    </row>
    <row r="470" spans="5:6" ht="12.75">
      <c r="E470" s="87"/>
      <c r="F470" s="87"/>
    </row>
    <row r="471" spans="5:6" ht="12.75">
      <c r="E471" s="87"/>
      <c r="F471" s="87"/>
    </row>
    <row r="472" spans="5:6" ht="12.75">
      <c r="E472" s="87"/>
      <c r="F472" s="87"/>
    </row>
    <row r="473" spans="5:6" ht="12.75">
      <c r="E473" s="87"/>
      <c r="F473" s="87"/>
    </row>
    <row r="474" spans="5:6" ht="12.75">
      <c r="E474" s="87"/>
      <c r="F474" s="87"/>
    </row>
    <row r="475" spans="5:6" ht="12.75">
      <c r="E475" s="87"/>
      <c r="F475" s="87"/>
    </row>
    <row r="476" spans="5:6" ht="12.75">
      <c r="E476" s="87"/>
      <c r="F476" s="87"/>
    </row>
    <row r="477" spans="5:6" ht="12.75">
      <c r="E477" s="87"/>
      <c r="F477" s="87"/>
    </row>
    <row r="478" spans="5:6" ht="12.75">
      <c r="E478" s="87"/>
      <c r="F478" s="87"/>
    </row>
    <row r="479" spans="5:6" ht="12.75">
      <c r="E479" s="87"/>
      <c r="F479" s="87"/>
    </row>
    <row r="480" spans="5:6" ht="12.75">
      <c r="E480" s="87"/>
      <c r="F480" s="87"/>
    </row>
    <row r="481" spans="5:6" ht="12.75">
      <c r="E481" s="87"/>
      <c r="F481" s="87"/>
    </row>
    <row r="482" spans="5:6" ht="12.75">
      <c r="E482" s="87"/>
      <c r="F482" s="87"/>
    </row>
    <row r="483" spans="5:6" ht="12.75">
      <c r="E483" s="87"/>
      <c r="F483" s="87"/>
    </row>
    <row r="484" spans="5:6" ht="12.75">
      <c r="E484" s="87"/>
      <c r="F484" s="87"/>
    </row>
    <row r="485" spans="5:6" ht="12.75">
      <c r="E485" s="87"/>
      <c r="F485" s="87"/>
    </row>
    <row r="486" spans="5:6" ht="12.75">
      <c r="E486" s="87"/>
      <c r="F486" s="87"/>
    </row>
    <row r="487" spans="5:6" ht="12.75">
      <c r="E487" s="87"/>
      <c r="F487" s="87"/>
    </row>
    <row r="488" spans="5:6" ht="12.75">
      <c r="E488" s="87"/>
      <c r="F488" s="87"/>
    </row>
    <row r="489" spans="5:6" ht="12.75">
      <c r="E489" s="87"/>
      <c r="F489" s="87"/>
    </row>
    <row r="490" spans="5:6" ht="12.75">
      <c r="E490" s="87"/>
      <c r="F490" s="87"/>
    </row>
    <row r="491" spans="5:6" ht="12.75">
      <c r="E491" s="87"/>
      <c r="F491" s="87"/>
    </row>
    <row r="492" spans="5:6" ht="12.75">
      <c r="E492" s="87"/>
      <c r="F492" s="87"/>
    </row>
    <row r="493" spans="5:6" ht="12.75">
      <c r="E493" s="87"/>
      <c r="F493" s="87"/>
    </row>
    <row r="494" spans="5:6" ht="12.75">
      <c r="E494" s="87"/>
      <c r="F494" s="87"/>
    </row>
    <row r="495" spans="5:6" ht="12.75">
      <c r="E495" s="87"/>
      <c r="F495" s="87"/>
    </row>
    <row r="496" spans="5:6" ht="12.75">
      <c r="E496" s="87"/>
      <c r="F496" s="87"/>
    </row>
    <row r="497" spans="5:6" ht="12.75">
      <c r="E497" s="87"/>
      <c r="F497" s="87"/>
    </row>
    <row r="498" spans="5:6" ht="12.75">
      <c r="E498" s="87"/>
      <c r="F498" s="87"/>
    </row>
    <row r="499" spans="5:6" ht="12.75">
      <c r="E499" s="87"/>
      <c r="F499" s="87"/>
    </row>
    <row r="500" spans="5:6" ht="12.75">
      <c r="E500" s="87"/>
      <c r="F500" s="87"/>
    </row>
    <row r="501" spans="5:6" ht="12.75">
      <c r="E501" s="87"/>
      <c r="F501" s="87"/>
    </row>
    <row r="502" spans="5:6" ht="12.75">
      <c r="E502" s="87"/>
      <c r="F502" s="87"/>
    </row>
    <row r="503" spans="5:6" ht="12.75">
      <c r="E503" s="87"/>
      <c r="F503" s="87"/>
    </row>
    <row r="504" spans="5:6" ht="12.75">
      <c r="E504" s="87"/>
      <c r="F504" s="87"/>
    </row>
    <row r="505" spans="5:6" ht="12.75">
      <c r="E505" s="87"/>
      <c r="F505" s="87"/>
    </row>
    <row r="506" spans="5:6" ht="12.75">
      <c r="E506" s="87"/>
      <c r="F506" s="87"/>
    </row>
    <row r="507" spans="5:6" ht="12.75">
      <c r="E507" s="87"/>
      <c r="F507" s="87"/>
    </row>
    <row r="508" spans="5:6" ht="12.75">
      <c r="E508" s="87"/>
      <c r="F508" s="87"/>
    </row>
    <row r="509" spans="5:6" ht="12.75">
      <c r="E509" s="87"/>
      <c r="F509" s="87"/>
    </row>
    <row r="510" spans="5:6" ht="12.75">
      <c r="E510" s="87"/>
      <c r="F510" s="87"/>
    </row>
    <row r="511" spans="5:6" ht="12.75">
      <c r="E511" s="87"/>
      <c r="F511" s="87"/>
    </row>
    <row r="512" spans="5:6" ht="12.75">
      <c r="E512" s="87"/>
      <c r="F512" s="87"/>
    </row>
    <row r="513" spans="5:6" ht="12.75">
      <c r="E513" s="87"/>
      <c r="F513" s="87"/>
    </row>
    <row r="514" spans="5:6" ht="12.75">
      <c r="E514" s="87"/>
      <c r="F514" s="87"/>
    </row>
    <row r="515" spans="5:6" ht="12.75">
      <c r="E515" s="87"/>
      <c r="F515" s="87"/>
    </row>
    <row r="516" spans="5:6" ht="12.75">
      <c r="E516" s="87"/>
      <c r="F516" s="87"/>
    </row>
    <row r="517" spans="5:6" ht="12.75">
      <c r="E517" s="87"/>
      <c r="F517" s="87"/>
    </row>
    <row r="518" spans="5:6" ht="12.75">
      <c r="E518" s="87"/>
      <c r="F518" s="87"/>
    </row>
    <row r="519" spans="5:6" ht="12.75">
      <c r="E519" s="87"/>
      <c r="F519" s="87"/>
    </row>
    <row r="520" spans="5:6" ht="12.75">
      <c r="E520" s="87"/>
      <c r="F520" s="87"/>
    </row>
    <row r="521" spans="5:6" ht="12.75">
      <c r="E521" s="87"/>
      <c r="F521" s="87"/>
    </row>
    <row r="522" spans="5:6" ht="12.75">
      <c r="E522" s="87"/>
      <c r="F522" s="87"/>
    </row>
    <row r="523" spans="5:6" ht="12.75">
      <c r="E523" s="87"/>
      <c r="F523" s="87"/>
    </row>
    <row r="524" spans="5:6" ht="12.75">
      <c r="E524" s="87"/>
      <c r="F524" s="87"/>
    </row>
    <row r="525" spans="5:6" ht="12.75">
      <c r="E525" s="87"/>
      <c r="F525" s="87"/>
    </row>
    <row r="526" spans="5:6" ht="12.75">
      <c r="E526" s="87"/>
      <c r="F526" s="87"/>
    </row>
    <row r="527" spans="5:6" ht="12.75">
      <c r="E527" s="87"/>
      <c r="F527" s="87"/>
    </row>
    <row r="528" spans="5:6" ht="12.75">
      <c r="E528" s="87"/>
      <c r="F528" s="87"/>
    </row>
    <row r="529" spans="5:6" ht="12.75">
      <c r="E529" s="87"/>
      <c r="F529" s="87"/>
    </row>
    <row r="530" spans="5:6" ht="12.75">
      <c r="E530" s="87"/>
      <c r="F530" s="87"/>
    </row>
    <row r="531" spans="5:6" ht="12.75">
      <c r="E531" s="87"/>
      <c r="F531" s="87"/>
    </row>
    <row r="532" spans="5:6" ht="12.75">
      <c r="E532" s="87"/>
      <c r="F532" s="87"/>
    </row>
    <row r="533" spans="5:6" ht="12.75">
      <c r="E533" s="87"/>
      <c r="F533" s="87"/>
    </row>
    <row r="534" spans="5:6" ht="12.75">
      <c r="E534" s="87"/>
      <c r="F534" s="87"/>
    </row>
    <row r="535" spans="5:6" ht="12.75">
      <c r="E535" s="87"/>
      <c r="F535" s="87"/>
    </row>
    <row r="536" spans="5:6" ht="12.75">
      <c r="E536" s="87"/>
      <c r="F536" s="87"/>
    </row>
    <row r="537" spans="5:6" ht="12.75">
      <c r="E537" s="87"/>
      <c r="F537" s="87"/>
    </row>
    <row r="538" spans="5:6" ht="12.75">
      <c r="E538" s="87"/>
      <c r="F538" s="87"/>
    </row>
    <row r="539" spans="5:6" ht="12.75">
      <c r="E539" s="87"/>
      <c r="F539" s="87"/>
    </row>
    <row r="540" spans="5:6" ht="12.75">
      <c r="E540" s="87"/>
      <c r="F540" s="87"/>
    </row>
    <row r="541" spans="5:6" ht="12.75">
      <c r="E541" s="87"/>
      <c r="F541" s="87"/>
    </row>
    <row r="542" spans="5:6" ht="12.75">
      <c r="E542" s="87"/>
      <c r="F542" s="87"/>
    </row>
    <row r="543" spans="5:6" ht="12.75">
      <c r="E543" s="87"/>
      <c r="F543" s="87"/>
    </row>
    <row r="544" spans="5:6" ht="12.75">
      <c r="E544" s="87"/>
      <c r="F544" s="87"/>
    </row>
    <row r="545" spans="5:6" ht="12.75">
      <c r="E545" s="87"/>
      <c r="F545" s="87"/>
    </row>
    <row r="546" spans="5:6" ht="12.75">
      <c r="E546" s="87"/>
      <c r="F546" s="87"/>
    </row>
    <row r="547" spans="5:6" ht="12.75">
      <c r="E547" s="87"/>
      <c r="F547" s="87"/>
    </row>
    <row r="548" spans="5:6" ht="12.75">
      <c r="E548" s="87"/>
      <c r="F548" s="87"/>
    </row>
    <row r="549" spans="5:6" ht="12.75">
      <c r="E549" s="87"/>
      <c r="F549" s="87"/>
    </row>
    <row r="550" spans="5:6" ht="12.75">
      <c r="E550" s="87"/>
      <c r="F550" s="87"/>
    </row>
    <row r="551" spans="5:6" ht="12.75">
      <c r="E551" s="87"/>
      <c r="F551" s="87"/>
    </row>
    <row r="552" spans="5:6" ht="12.75">
      <c r="E552" s="87"/>
      <c r="F552" s="87"/>
    </row>
    <row r="553" spans="5:6" ht="12.75">
      <c r="E553" s="87"/>
      <c r="F553" s="87"/>
    </row>
    <row r="554" spans="5:6" ht="12.75">
      <c r="E554" s="87"/>
      <c r="F554" s="87"/>
    </row>
    <row r="555" spans="5:6" ht="12.75">
      <c r="E555" s="87"/>
      <c r="F555" s="87"/>
    </row>
    <row r="556" spans="5:6" ht="12.75">
      <c r="E556" s="87"/>
      <c r="F556" s="87"/>
    </row>
    <row r="557" spans="5:6" ht="12.75">
      <c r="E557" s="87"/>
      <c r="F557" s="87"/>
    </row>
    <row r="558" spans="5:6" ht="12.75">
      <c r="E558" s="87"/>
      <c r="F558" s="87"/>
    </row>
    <row r="559" spans="5:6" ht="12.75">
      <c r="E559" s="87"/>
      <c r="F559" s="87"/>
    </row>
    <row r="560" spans="5:6" ht="12.75">
      <c r="E560" s="87"/>
      <c r="F560" s="87"/>
    </row>
    <row r="561" spans="5:6" ht="12.75">
      <c r="E561" s="87"/>
      <c r="F561" s="87"/>
    </row>
    <row r="562" spans="5:6" ht="12.75">
      <c r="E562" s="87"/>
      <c r="F562" s="87"/>
    </row>
    <row r="563" spans="5:6" ht="12.75">
      <c r="E563" s="87"/>
      <c r="F563" s="87"/>
    </row>
    <row r="564" spans="5:6" ht="12.75">
      <c r="E564" s="87"/>
      <c r="F564" s="87"/>
    </row>
    <row r="565" spans="5:6" ht="12.75">
      <c r="E565" s="87"/>
      <c r="F565" s="87"/>
    </row>
    <row r="566" spans="5:6" ht="12.75">
      <c r="E566" s="87"/>
      <c r="F566" s="87"/>
    </row>
    <row r="567" spans="5:6" ht="12.75">
      <c r="E567" s="87"/>
      <c r="F567" s="87"/>
    </row>
    <row r="568" spans="5:6" ht="12.75">
      <c r="E568" s="87"/>
      <c r="F568" s="87"/>
    </row>
    <row r="569" spans="5:6" ht="12.75">
      <c r="E569" s="87"/>
      <c r="F569" s="87"/>
    </row>
    <row r="570" spans="5:6" ht="12.75">
      <c r="E570" s="87"/>
      <c r="F570" s="87"/>
    </row>
    <row r="571" spans="5:6" ht="12.75">
      <c r="E571" s="87"/>
      <c r="F571" s="87"/>
    </row>
    <row r="572" spans="5:6" ht="12.75">
      <c r="E572" s="87"/>
      <c r="F572" s="87"/>
    </row>
    <row r="573" spans="5:6" ht="12.75">
      <c r="E573" s="87"/>
      <c r="F573" s="87"/>
    </row>
    <row r="574" spans="5:6" ht="12.75">
      <c r="E574" s="87"/>
      <c r="F574" s="87"/>
    </row>
    <row r="575" spans="5:6" ht="12.75">
      <c r="E575" s="87"/>
      <c r="F575" s="87"/>
    </row>
    <row r="576" spans="5:6" ht="12.75">
      <c r="E576" s="87"/>
      <c r="F576" s="87"/>
    </row>
    <row r="577" spans="5:6" ht="12.75">
      <c r="E577" s="87"/>
      <c r="F577" s="87"/>
    </row>
    <row r="578" spans="5:6" ht="12.75">
      <c r="E578" s="87"/>
      <c r="F578" s="87"/>
    </row>
    <row r="579" spans="5:6" ht="12.75">
      <c r="E579" s="87"/>
      <c r="F579" s="87"/>
    </row>
    <row r="580" spans="5:6" ht="12.75">
      <c r="E580" s="87"/>
      <c r="F580" s="87"/>
    </row>
    <row r="581" spans="5:6" ht="12.75">
      <c r="E581" s="87"/>
      <c r="F581" s="87"/>
    </row>
    <row r="582" spans="5:6" ht="12.75">
      <c r="E582" s="87"/>
      <c r="F582" s="87"/>
    </row>
    <row r="583" spans="5:6" ht="12.75">
      <c r="E583" s="87"/>
      <c r="F583" s="87"/>
    </row>
    <row r="584" spans="5:6" ht="12.75">
      <c r="E584" s="87"/>
      <c r="F584" s="87"/>
    </row>
    <row r="585" spans="5:6" ht="12.75">
      <c r="E585" s="87"/>
      <c r="F585" s="87"/>
    </row>
    <row r="586" spans="5:6" ht="12.75">
      <c r="E586" s="87"/>
      <c r="F586" s="87"/>
    </row>
    <row r="587" spans="5:6" ht="12.75">
      <c r="E587" s="87"/>
      <c r="F587" s="87"/>
    </row>
    <row r="588" spans="5:6" ht="12.75">
      <c r="E588" s="87"/>
      <c r="F588" s="87"/>
    </row>
    <row r="589" spans="5:6" ht="12.75">
      <c r="E589" s="87"/>
      <c r="F589" s="87"/>
    </row>
    <row r="590" spans="5:6" ht="12.75">
      <c r="E590" s="87"/>
      <c r="F590" s="87"/>
    </row>
    <row r="591" spans="5:6" ht="12.75">
      <c r="E591" s="87"/>
      <c r="F591" s="87"/>
    </row>
    <row r="592" spans="5:6" ht="12.75">
      <c r="E592" s="87"/>
      <c r="F592" s="87"/>
    </row>
    <row r="593" spans="5:6" ht="12.75">
      <c r="E593" s="87"/>
      <c r="F593" s="87"/>
    </row>
    <row r="594" spans="5:6" ht="12.75">
      <c r="E594" s="87"/>
      <c r="F594" s="87"/>
    </row>
    <row r="595" spans="5:6" ht="12.75">
      <c r="E595" s="87"/>
      <c r="F595" s="87"/>
    </row>
    <row r="596" spans="5:6" ht="12.75">
      <c r="E596" s="87"/>
      <c r="F596" s="87"/>
    </row>
    <row r="597" spans="5:6" ht="12.75">
      <c r="E597" s="87"/>
      <c r="F597" s="87"/>
    </row>
    <row r="598" spans="5:6" ht="12.75">
      <c r="E598" s="87"/>
      <c r="F598" s="87"/>
    </row>
    <row r="599" spans="5:6" ht="12.75">
      <c r="E599" s="87"/>
      <c r="F599" s="87"/>
    </row>
    <row r="600" spans="5:6" ht="12.75">
      <c r="E600" s="87"/>
      <c r="F600" s="87"/>
    </row>
    <row r="601" spans="5:6" ht="12.75">
      <c r="E601" s="87"/>
      <c r="F601" s="87"/>
    </row>
    <row r="602" spans="5:6" ht="12.75">
      <c r="E602" s="87"/>
      <c r="F602" s="87"/>
    </row>
    <row r="603" spans="5:6" ht="12.75">
      <c r="E603" s="87"/>
      <c r="F603" s="87"/>
    </row>
    <row r="604" spans="5:6" ht="12.75">
      <c r="E604" s="87"/>
      <c r="F604" s="87"/>
    </row>
    <row r="605" spans="5:6" ht="12.75">
      <c r="E605" s="87"/>
      <c r="F605" s="87"/>
    </row>
    <row r="606" spans="5:6" ht="12.75">
      <c r="E606" s="87"/>
      <c r="F606" s="87"/>
    </row>
    <row r="607" spans="5:6" ht="12.75">
      <c r="E607" s="87"/>
      <c r="F607" s="87"/>
    </row>
    <row r="608" spans="5:6" ht="12.75">
      <c r="E608" s="87"/>
      <c r="F608" s="87"/>
    </row>
    <row r="609" spans="5:6" ht="12.75">
      <c r="E609" s="87"/>
      <c r="F609" s="87"/>
    </row>
    <row r="610" spans="5:6" ht="12.75">
      <c r="E610" s="87"/>
      <c r="F610" s="87"/>
    </row>
    <row r="611" spans="5:6" ht="12.75">
      <c r="E611" s="87"/>
      <c r="F611" s="87"/>
    </row>
    <row r="612" spans="5:6" ht="12.75">
      <c r="E612" s="87"/>
      <c r="F612" s="87"/>
    </row>
    <row r="613" spans="5:6" ht="12.75">
      <c r="E613" s="87"/>
      <c r="F613" s="87"/>
    </row>
    <row r="614" spans="5:6" ht="12.75">
      <c r="E614" s="87"/>
      <c r="F614" s="87"/>
    </row>
    <row r="615" spans="5:6" ht="12.75">
      <c r="E615" s="87"/>
      <c r="F615" s="87"/>
    </row>
    <row r="616" spans="5:6" ht="12.75">
      <c r="E616" s="87"/>
      <c r="F616" s="87"/>
    </row>
    <row r="617" spans="5:6" ht="12.75">
      <c r="E617" s="87"/>
      <c r="F617" s="87"/>
    </row>
    <row r="618" spans="5:6" ht="12.75">
      <c r="E618" s="87"/>
      <c r="F618" s="87"/>
    </row>
    <row r="619" spans="5:6" ht="12.75">
      <c r="E619" s="87"/>
      <c r="F619" s="87"/>
    </row>
    <row r="620" spans="5:6" ht="12.75">
      <c r="E620" s="87"/>
      <c r="F620" s="87"/>
    </row>
    <row r="621" spans="5:6" ht="12.75">
      <c r="E621" s="87"/>
      <c r="F621" s="87"/>
    </row>
    <row r="622" spans="5:6" ht="12.75">
      <c r="E622" s="87"/>
      <c r="F622" s="87"/>
    </row>
    <row r="623" spans="5:6" ht="12.75">
      <c r="E623" s="87"/>
      <c r="F623" s="87"/>
    </row>
    <row r="624" spans="5:6" ht="12.75">
      <c r="E624" s="87"/>
      <c r="F624" s="87"/>
    </row>
    <row r="625" spans="5:6" ht="12.75">
      <c r="E625" s="87"/>
      <c r="F625" s="87"/>
    </row>
    <row r="626" spans="5:6" ht="12.75">
      <c r="E626" s="87"/>
      <c r="F626" s="87"/>
    </row>
    <row r="627" spans="5:6" ht="12.75">
      <c r="E627" s="87"/>
      <c r="F627" s="87"/>
    </row>
    <row r="628" spans="5:6" ht="12.75">
      <c r="E628" s="87"/>
      <c r="F628" s="87"/>
    </row>
    <row r="629" spans="5:6" ht="12.75">
      <c r="E629" s="87"/>
      <c r="F629" s="87"/>
    </row>
    <row r="630" spans="5:6" ht="12.75">
      <c r="E630" s="87"/>
      <c r="F630" s="87"/>
    </row>
    <row r="631" spans="5:6" ht="12.75">
      <c r="E631" s="87"/>
      <c r="F631" s="87"/>
    </row>
    <row r="632" spans="5:6" ht="12.75">
      <c r="E632" s="87"/>
      <c r="F632" s="87"/>
    </row>
    <row r="633" spans="5:6" ht="12.75">
      <c r="E633" s="87"/>
      <c r="F633" s="87"/>
    </row>
    <row r="634" spans="5:6" ht="12.75">
      <c r="E634" s="87"/>
      <c r="F634" s="87"/>
    </row>
    <row r="635" spans="5:6" ht="12.75">
      <c r="E635" s="87"/>
      <c r="F635" s="87"/>
    </row>
    <row r="636" spans="5:6" ht="12.75">
      <c r="E636" s="87"/>
      <c r="F636" s="87"/>
    </row>
    <row r="637" spans="5:6" ht="12.75">
      <c r="E637" s="87"/>
      <c r="F637" s="87"/>
    </row>
    <row r="638" spans="5:6" ht="12.75">
      <c r="E638" s="87"/>
      <c r="F638" s="87"/>
    </row>
    <row r="639" spans="5:6" ht="12.75">
      <c r="E639" s="87"/>
      <c r="F639" s="87"/>
    </row>
    <row r="640" spans="5:6" ht="12.75">
      <c r="E640" s="87"/>
      <c r="F640" s="87"/>
    </row>
    <row r="641" spans="5:6" ht="12.75">
      <c r="E641" s="87"/>
      <c r="F641" s="87"/>
    </row>
    <row r="642" spans="5:6" ht="12.75">
      <c r="E642" s="87"/>
      <c r="F642" s="87"/>
    </row>
    <row r="643" spans="5:6" ht="12.75">
      <c r="E643" s="87"/>
      <c r="F643" s="87"/>
    </row>
    <row r="644" spans="5:6" ht="12.75">
      <c r="E644" s="87"/>
      <c r="F644" s="87"/>
    </row>
    <row r="645" spans="5:6" ht="12.75">
      <c r="E645" s="87"/>
      <c r="F645" s="87"/>
    </row>
    <row r="646" spans="5:6" ht="12.75">
      <c r="E646" s="87"/>
      <c r="F646" s="87"/>
    </row>
    <row r="647" spans="5:6" ht="12.75">
      <c r="E647" s="87"/>
      <c r="F647" s="87"/>
    </row>
    <row r="648" spans="5:6" ht="12.75">
      <c r="E648" s="87"/>
      <c r="F648" s="87"/>
    </row>
    <row r="649" spans="5:6" ht="12.75">
      <c r="E649" s="87"/>
      <c r="F649" s="87"/>
    </row>
    <row r="650" spans="5:6" ht="12.75">
      <c r="E650" s="87"/>
      <c r="F650" s="87"/>
    </row>
    <row r="651" spans="5:6" ht="12.75">
      <c r="E651" s="87"/>
      <c r="F651" s="87"/>
    </row>
    <row r="652" spans="5:6" ht="12.75">
      <c r="E652" s="87"/>
      <c r="F652" s="87"/>
    </row>
    <row r="653" spans="5:6" ht="12.75">
      <c r="E653" s="87"/>
      <c r="F653" s="87"/>
    </row>
    <row r="654" spans="5:6" ht="12.75">
      <c r="E654" s="87"/>
      <c r="F654" s="87"/>
    </row>
    <row r="655" spans="5:6" ht="12.75">
      <c r="E655" s="87"/>
      <c r="F655" s="87"/>
    </row>
    <row r="656" spans="5:6" ht="12.75">
      <c r="E656" s="87"/>
      <c r="F656" s="87"/>
    </row>
    <row r="657" spans="5:6" ht="12.75">
      <c r="E657" s="87"/>
      <c r="F657" s="87"/>
    </row>
    <row r="658" spans="5:6" ht="12.75">
      <c r="E658" s="87"/>
      <c r="F658" s="87"/>
    </row>
    <row r="659" spans="5:6" ht="12.75">
      <c r="E659" s="87"/>
      <c r="F659" s="87"/>
    </row>
    <row r="660" spans="5:6" ht="12.75">
      <c r="E660" s="87"/>
      <c r="F660" s="87"/>
    </row>
    <row r="661" spans="5:6" ht="12.75">
      <c r="E661" s="87"/>
      <c r="F661" s="87"/>
    </row>
    <row r="662" spans="5:6" ht="12.75">
      <c r="E662" s="87"/>
      <c r="F662" s="87"/>
    </row>
    <row r="663" spans="5:6" ht="12.75">
      <c r="E663" s="87"/>
      <c r="F663" s="87"/>
    </row>
    <row r="664" spans="5:6" ht="12.75">
      <c r="E664" s="87"/>
      <c r="F664" s="87"/>
    </row>
    <row r="665" spans="5:6" ht="12.75">
      <c r="E665" s="87"/>
      <c r="F665" s="87"/>
    </row>
    <row r="666" spans="5:6" ht="12.75">
      <c r="E666" s="87"/>
      <c r="F666" s="87"/>
    </row>
    <row r="667" spans="5:6" ht="12.75">
      <c r="E667" s="87"/>
      <c r="F667" s="87"/>
    </row>
    <row r="668" spans="5:6" ht="12.75">
      <c r="E668" s="87"/>
      <c r="F668" s="87"/>
    </row>
    <row r="669" spans="5:6" ht="12.75">
      <c r="E669" s="87"/>
      <c r="F669" s="87"/>
    </row>
    <row r="670" spans="5:6" ht="12.75">
      <c r="E670" s="87"/>
      <c r="F670" s="87"/>
    </row>
    <row r="671" spans="5:6" ht="12.75">
      <c r="E671" s="87"/>
      <c r="F671" s="87"/>
    </row>
    <row r="672" spans="5:6" ht="12.75">
      <c r="E672" s="87"/>
      <c r="F672" s="87"/>
    </row>
    <row r="673" spans="5:6" ht="12.75">
      <c r="E673" s="87"/>
      <c r="F673" s="87"/>
    </row>
    <row r="674" spans="5:6" ht="12.75">
      <c r="E674" s="87"/>
      <c r="F674" s="87"/>
    </row>
    <row r="675" spans="5:6" ht="12.75">
      <c r="E675" s="87"/>
      <c r="F675" s="87"/>
    </row>
    <row r="676" spans="5:6" ht="12.75">
      <c r="E676" s="87"/>
      <c r="F676" s="87"/>
    </row>
    <row r="677" spans="5:6" ht="12.75">
      <c r="E677" s="87"/>
      <c r="F677" s="87"/>
    </row>
    <row r="678" spans="5:6" ht="12.75">
      <c r="E678" s="87"/>
      <c r="F678" s="87"/>
    </row>
    <row r="679" spans="5:6" ht="12.75">
      <c r="E679" s="87"/>
      <c r="F679" s="87"/>
    </row>
    <row r="680" spans="5:6" ht="12.75">
      <c r="E680" s="87"/>
      <c r="F680" s="87"/>
    </row>
    <row r="681" spans="5:6" ht="12.75">
      <c r="E681" s="87"/>
      <c r="F681" s="87"/>
    </row>
    <row r="682" spans="5:6" ht="12.75">
      <c r="E682" s="87"/>
      <c r="F682" s="87"/>
    </row>
    <row r="683" spans="5:6" ht="12.75">
      <c r="E683" s="87"/>
      <c r="F683" s="87"/>
    </row>
    <row r="684" spans="5:6" ht="12.75">
      <c r="E684" s="87"/>
      <c r="F684" s="87"/>
    </row>
    <row r="685" spans="5:6" ht="12.75">
      <c r="E685" s="87"/>
      <c r="F685" s="87"/>
    </row>
    <row r="686" spans="5:6" ht="12.75">
      <c r="E686" s="87"/>
      <c r="F686" s="87"/>
    </row>
    <row r="687" spans="5:6" ht="12.75">
      <c r="E687" s="87"/>
      <c r="F687" s="87"/>
    </row>
    <row r="688" spans="5:6" ht="12.75">
      <c r="E688" s="87"/>
      <c r="F688" s="87"/>
    </row>
    <row r="689" spans="5:6" ht="12.75">
      <c r="E689" s="87"/>
      <c r="F689" s="87"/>
    </row>
    <row r="690" spans="5:6" ht="12.75">
      <c r="E690" s="87"/>
      <c r="F690" s="87"/>
    </row>
    <row r="691" spans="5:6" ht="12.75">
      <c r="E691" s="87"/>
      <c r="F691" s="87"/>
    </row>
    <row r="692" spans="5:6" ht="12.75">
      <c r="E692" s="87"/>
      <c r="F692" s="87"/>
    </row>
    <row r="693" spans="5:6" ht="12.75">
      <c r="E693" s="87"/>
      <c r="F693" s="87"/>
    </row>
    <row r="694" spans="5:6" ht="12.75">
      <c r="E694" s="87"/>
      <c r="F694" s="87"/>
    </row>
    <row r="695" spans="5:6" ht="12.75">
      <c r="E695" s="87"/>
      <c r="F695" s="87"/>
    </row>
    <row r="696" spans="5:6" ht="12.75">
      <c r="E696" s="87"/>
      <c r="F696" s="87"/>
    </row>
    <row r="697" spans="5:6" ht="12.75">
      <c r="E697" s="87"/>
      <c r="F697" s="87"/>
    </row>
    <row r="698" spans="5:6" ht="12.75">
      <c r="E698" s="87"/>
      <c r="F698" s="87"/>
    </row>
    <row r="699" spans="5:6" ht="12.75">
      <c r="E699" s="87"/>
      <c r="F699" s="87"/>
    </row>
    <row r="700" spans="5:6" ht="12.75">
      <c r="E700" s="87"/>
      <c r="F700" s="87"/>
    </row>
    <row r="701" spans="5:6" ht="12.75">
      <c r="E701" s="87"/>
      <c r="F701" s="87"/>
    </row>
    <row r="702" spans="5:6" ht="12.75">
      <c r="E702" s="87"/>
      <c r="F702" s="87"/>
    </row>
    <row r="703" spans="5:6" ht="12.75">
      <c r="E703" s="87"/>
      <c r="F703" s="87"/>
    </row>
    <row r="704" spans="5:6" ht="12.75">
      <c r="E704" s="87"/>
      <c r="F704" s="87"/>
    </row>
    <row r="705" spans="5:6" ht="12.75">
      <c r="E705" s="87"/>
      <c r="F705" s="87"/>
    </row>
    <row r="706" spans="5:6" ht="12.75">
      <c r="E706" s="87"/>
      <c r="F706" s="87"/>
    </row>
    <row r="707" spans="5:6" ht="12.75">
      <c r="E707" s="87"/>
      <c r="F707" s="87"/>
    </row>
    <row r="708" spans="5:6" ht="12.75">
      <c r="E708" s="87"/>
      <c r="F708" s="87"/>
    </row>
    <row r="709" spans="5:6" ht="12.75">
      <c r="E709" s="87"/>
      <c r="F709" s="87"/>
    </row>
    <row r="710" spans="5:6" ht="12.75">
      <c r="E710" s="87"/>
      <c r="F710" s="87"/>
    </row>
    <row r="711" spans="5:6" ht="12.75">
      <c r="E711" s="87"/>
      <c r="F711" s="87"/>
    </row>
    <row r="712" spans="5:6" ht="12.75">
      <c r="E712" s="87"/>
      <c r="F712" s="87"/>
    </row>
    <row r="713" spans="5:6" ht="12.75">
      <c r="E713" s="87"/>
      <c r="F713" s="87"/>
    </row>
    <row r="714" spans="5:6" ht="12.75">
      <c r="E714" s="87"/>
      <c r="F714" s="87"/>
    </row>
    <row r="715" spans="5:6" ht="12.75">
      <c r="E715" s="87"/>
      <c r="F715" s="87"/>
    </row>
    <row r="716" spans="5:6" ht="12.75">
      <c r="E716" s="87"/>
      <c r="F716" s="87"/>
    </row>
    <row r="717" spans="5:6" ht="12.75">
      <c r="E717" s="87"/>
      <c r="F717" s="87"/>
    </row>
    <row r="718" spans="5:6" ht="12.75">
      <c r="E718" s="87"/>
      <c r="F718" s="87"/>
    </row>
    <row r="719" spans="5:6" ht="12.75">
      <c r="E719" s="87"/>
      <c r="F719" s="87"/>
    </row>
    <row r="720" spans="5:6" ht="12.75">
      <c r="E720" s="87"/>
      <c r="F720" s="87"/>
    </row>
    <row r="721" spans="5:6" ht="12.75">
      <c r="E721" s="87"/>
      <c r="F721" s="87"/>
    </row>
    <row r="722" spans="5:6" ht="12.75">
      <c r="E722" s="87"/>
      <c r="F722" s="87"/>
    </row>
    <row r="723" spans="5:6" ht="12.75">
      <c r="E723" s="87"/>
      <c r="F723" s="87"/>
    </row>
    <row r="724" spans="5:6" ht="12.75">
      <c r="E724" s="87"/>
      <c r="F724" s="87"/>
    </row>
    <row r="725" spans="5:6" ht="12.75">
      <c r="E725" s="87"/>
      <c r="F725" s="87"/>
    </row>
    <row r="726" spans="5:6" ht="12.75">
      <c r="E726" s="87"/>
      <c r="F726" s="87"/>
    </row>
    <row r="727" spans="5:6" ht="12.75">
      <c r="E727" s="87"/>
      <c r="F727" s="87"/>
    </row>
    <row r="728" spans="5:6" ht="12.75">
      <c r="E728" s="87"/>
      <c r="F728" s="87"/>
    </row>
    <row r="729" spans="5:6" ht="12.75">
      <c r="E729" s="87"/>
      <c r="F729" s="87"/>
    </row>
    <row r="730" spans="5:6" ht="12.75">
      <c r="E730" s="87"/>
      <c r="F730" s="87"/>
    </row>
    <row r="731" spans="5:6" ht="12.75">
      <c r="E731" s="87"/>
      <c r="F731" s="87"/>
    </row>
    <row r="732" spans="5:6" ht="12.75">
      <c r="E732" s="87"/>
      <c r="F732" s="87"/>
    </row>
    <row r="733" spans="5:6" ht="12.75">
      <c r="E733" s="87"/>
      <c r="F733" s="87"/>
    </row>
    <row r="734" spans="5:6" ht="12.75">
      <c r="E734" s="87"/>
      <c r="F734" s="87"/>
    </row>
    <row r="735" spans="5:6" ht="12.75">
      <c r="E735" s="87"/>
      <c r="F735" s="87"/>
    </row>
    <row r="736" spans="5:6" ht="12.75">
      <c r="E736" s="87"/>
      <c r="F736" s="87"/>
    </row>
    <row r="737" spans="5:6" ht="12.75">
      <c r="E737" s="87"/>
      <c r="F737" s="87"/>
    </row>
    <row r="738" spans="5:6" ht="12.75">
      <c r="E738" s="87"/>
      <c r="F738" s="87"/>
    </row>
    <row r="739" spans="5:6" ht="12.75">
      <c r="E739" s="87"/>
      <c r="F739" s="87"/>
    </row>
    <row r="740" spans="5:6" ht="12.75">
      <c r="E740" s="87"/>
      <c r="F740" s="87"/>
    </row>
    <row r="741" spans="5:6" ht="12.75">
      <c r="E741" s="87"/>
      <c r="F741" s="87"/>
    </row>
    <row r="742" spans="5:6" ht="12.75">
      <c r="E742" s="87"/>
      <c r="F742" s="87"/>
    </row>
    <row r="743" spans="5:6" ht="12.75">
      <c r="E743" s="87"/>
      <c r="F743" s="87"/>
    </row>
    <row r="744" spans="5:6" ht="12.75">
      <c r="E744" s="87"/>
      <c r="F744" s="87"/>
    </row>
    <row r="745" spans="5:6" ht="12.75">
      <c r="E745" s="87"/>
      <c r="F745" s="87"/>
    </row>
    <row r="746" spans="5:6" ht="12.75">
      <c r="E746" s="87"/>
      <c r="F746" s="87"/>
    </row>
    <row r="747" spans="5:6" ht="12.75">
      <c r="E747" s="87"/>
      <c r="F747" s="87"/>
    </row>
    <row r="748" spans="5:6" ht="12.75">
      <c r="E748" s="87"/>
      <c r="F748" s="87"/>
    </row>
    <row r="749" spans="5:6" ht="12.75">
      <c r="E749" s="87"/>
      <c r="F749" s="87"/>
    </row>
    <row r="750" spans="5:6" ht="12.75">
      <c r="E750" s="87"/>
      <c r="F750" s="87"/>
    </row>
    <row r="751" spans="5:6" ht="12.75">
      <c r="E751" s="87"/>
      <c r="F751" s="87"/>
    </row>
    <row r="752" spans="5:6" ht="12.75">
      <c r="E752" s="87"/>
      <c r="F752" s="87"/>
    </row>
    <row r="753" spans="5:6" ht="12.75">
      <c r="E753" s="87"/>
      <c r="F753" s="87"/>
    </row>
    <row r="754" spans="5:6" ht="12.75">
      <c r="E754" s="87"/>
      <c r="F754" s="87"/>
    </row>
    <row r="755" spans="5:6" ht="12.75">
      <c r="E755" s="87"/>
      <c r="F755" s="87"/>
    </row>
    <row r="756" spans="5:6" ht="12.75">
      <c r="E756" s="87"/>
      <c r="F756" s="87"/>
    </row>
    <row r="757" spans="5:6" ht="12.75">
      <c r="E757" s="87"/>
      <c r="F757" s="87"/>
    </row>
    <row r="758" spans="5:6" ht="12.75">
      <c r="E758" s="87"/>
      <c r="F758" s="87"/>
    </row>
    <row r="759" spans="5:6" ht="12.75">
      <c r="E759" s="87"/>
      <c r="F759" s="87"/>
    </row>
    <row r="760" spans="5:6" ht="12.75">
      <c r="E760" s="87"/>
      <c r="F760" s="87"/>
    </row>
    <row r="761" spans="5:6" ht="12.75">
      <c r="E761" s="87"/>
      <c r="F761" s="87"/>
    </row>
    <row r="762" spans="5:6" ht="12.75">
      <c r="E762" s="87"/>
      <c r="F762" s="87"/>
    </row>
    <row r="763" spans="5:6" ht="12.75">
      <c r="E763" s="87"/>
      <c r="F763" s="87"/>
    </row>
    <row r="764" spans="5:6" ht="12.75">
      <c r="E764" s="87"/>
      <c r="F764" s="87"/>
    </row>
    <row r="765" spans="5:6" ht="12.75">
      <c r="E765" s="87"/>
      <c r="F765" s="87"/>
    </row>
    <row r="766" spans="5:6" ht="12.75">
      <c r="E766" s="87"/>
      <c r="F766" s="87"/>
    </row>
    <row r="767" spans="5:6" ht="12.75">
      <c r="E767" s="87"/>
      <c r="F767" s="87"/>
    </row>
    <row r="768" spans="5:6" ht="12.75">
      <c r="E768" s="87"/>
      <c r="F768" s="87"/>
    </row>
    <row r="769" spans="5:6" ht="12.75">
      <c r="E769" s="87"/>
      <c r="F769" s="87"/>
    </row>
    <row r="770" spans="5:6" ht="12.75">
      <c r="E770" s="87"/>
      <c r="F770" s="87"/>
    </row>
    <row r="771" spans="5:6" ht="12.75">
      <c r="E771" s="87"/>
      <c r="F771" s="87"/>
    </row>
    <row r="772" spans="5:6" ht="12.75">
      <c r="E772" s="87"/>
      <c r="F772" s="87"/>
    </row>
    <row r="773" spans="5:6" ht="12.75">
      <c r="E773" s="87"/>
      <c r="F773" s="87"/>
    </row>
    <row r="774" spans="5:6" ht="12.75">
      <c r="E774" s="87"/>
      <c r="F774" s="87"/>
    </row>
    <row r="775" spans="5:6" ht="12.75">
      <c r="E775" s="87"/>
      <c r="F775" s="87"/>
    </row>
    <row r="776" spans="5:6" ht="12.75">
      <c r="E776" s="87"/>
      <c r="F776" s="87"/>
    </row>
    <row r="777" spans="5:6" ht="12.75">
      <c r="E777" s="87"/>
      <c r="F777" s="87"/>
    </row>
    <row r="778" spans="5:6" ht="12.75">
      <c r="E778" s="87"/>
      <c r="F778" s="87"/>
    </row>
    <row r="779" spans="5:6" ht="12.75">
      <c r="E779" s="87"/>
      <c r="F779" s="87"/>
    </row>
    <row r="780" spans="5:6" ht="12.75">
      <c r="E780" s="87"/>
      <c r="F780" s="87"/>
    </row>
    <row r="781" spans="5:6" ht="12.75">
      <c r="E781" s="87"/>
      <c r="F781" s="87"/>
    </row>
    <row r="782" spans="5:6" ht="12.75">
      <c r="E782" s="87"/>
      <c r="F782" s="87"/>
    </row>
    <row r="783" spans="5:6" ht="12.75">
      <c r="E783" s="87"/>
      <c r="F783" s="87"/>
    </row>
    <row r="784" spans="5:6" ht="12.75">
      <c r="E784" s="87"/>
      <c r="F784" s="87"/>
    </row>
    <row r="785" spans="5:6" ht="12.75">
      <c r="E785" s="87"/>
      <c r="F785" s="87"/>
    </row>
    <row r="786" spans="5:6" ht="12.75">
      <c r="E786" s="87"/>
      <c r="F786" s="87"/>
    </row>
    <row r="787" spans="5:6" ht="12.75">
      <c r="E787" s="87"/>
      <c r="F787" s="87"/>
    </row>
    <row r="788" spans="5:6" ht="12.75">
      <c r="E788" s="87"/>
      <c r="F788" s="87"/>
    </row>
    <row r="789" spans="5:6" ht="12.75">
      <c r="E789" s="87"/>
      <c r="F789" s="87"/>
    </row>
    <row r="790" spans="5:6" ht="12.75">
      <c r="E790" s="87"/>
      <c r="F790" s="87"/>
    </row>
    <row r="791" spans="5:6" ht="12.75">
      <c r="E791" s="87"/>
      <c r="F791" s="87"/>
    </row>
    <row r="792" spans="5:6" ht="12.75">
      <c r="E792" s="87"/>
      <c r="F792" s="87"/>
    </row>
    <row r="793" spans="5:6" ht="12.75">
      <c r="E793" s="87"/>
      <c r="F793" s="87"/>
    </row>
    <row r="794" spans="5:6" ht="12.75">
      <c r="E794" s="87"/>
      <c r="F794" s="87"/>
    </row>
    <row r="795" spans="5:6" ht="12.75">
      <c r="E795" s="87"/>
      <c r="F795" s="87"/>
    </row>
    <row r="796" spans="5:6" ht="12.75">
      <c r="E796" s="87"/>
      <c r="F796" s="87"/>
    </row>
    <row r="797" spans="5:6" ht="12.75">
      <c r="E797" s="87"/>
      <c r="F797" s="87"/>
    </row>
    <row r="798" spans="5:6" ht="12.75">
      <c r="E798" s="87"/>
      <c r="F798" s="87"/>
    </row>
    <row r="799" spans="5:6" ht="12.75">
      <c r="E799" s="87"/>
      <c r="F799" s="87"/>
    </row>
    <row r="800" spans="5:6" ht="12.75">
      <c r="E800" s="87"/>
      <c r="F800" s="87"/>
    </row>
    <row r="801" spans="5:6" ht="12.75">
      <c r="E801" s="87"/>
      <c r="F801" s="87"/>
    </row>
    <row r="802" spans="5:6" ht="12.75">
      <c r="E802" s="87"/>
      <c r="F802" s="87"/>
    </row>
    <row r="803" spans="5:6" ht="12.75">
      <c r="E803" s="87"/>
      <c r="F803" s="87"/>
    </row>
    <row r="804" spans="5:6" ht="12.75">
      <c r="E804" s="87"/>
      <c r="F804" s="87"/>
    </row>
    <row r="805" spans="5:6" ht="12.75">
      <c r="E805" s="87"/>
      <c r="F805" s="87"/>
    </row>
    <row r="806" spans="5:6" ht="12.75">
      <c r="E806" s="87"/>
      <c r="F806" s="87"/>
    </row>
    <row r="807" spans="5:6" ht="12.75">
      <c r="E807" s="87"/>
      <c r="F807" s="87"/>
    </row>
    <row r="808" spans="5:6" ht="12.75">
      <c r="E808" s="87"/>
      <c r="F808" s="87"/>
    </row>
    <row r="809" spans="5:6" ht="12.75">
      <c r="E809" s="87"/>
      <c r="F809" s="87"/>
    </row>
    <row r="810" spans="5:6" ht="12.75">
      <c r="E810" s="87"/>
      <c r="F810" s="87"/>
    </row>
    <row r="811" spans="5:6" ht="12.75">
      <c r="E811" s="87"/>
      <c r="F811" s="87"/>
    </row>
    <row r="812" spans="5:6" ht="12.75">
      <c r="E812" s="87"/>
      <c r="F812" s="87"/>
    </row>
    <row r="813" spans="5:6" ht="12.75">
      <c r="E813" s="87"/>
      <c r="F813" s="87"/>
    </row>
    <row r="814" spans="5:6" ht="12.75">
      <c r="E814" s="87"/>
      <c r="F814" s="87"/>
    </row>
    <row r="815" spans="5:6" ht="12.75">
      <c r="E815" s="87"/>
      <c r="F815" s="87"/>
    </row>
    <row r="816" spans="5:6" ht="12.75">
      <c r="E816" s="87"/>
      <c r="F816" s="87"/>
    </row>
    <row r="817" spans="5:6" ht="12.75">
      <c r="E817" s="87"/>
      <c r="F817" s="87"/>
    </row>
    <row r="818" spans="5:6" ht="12.75">
      <c r="E818" s="87"/>
      <c r="F818" s="87"/>
    </row>
    <row r="819" spans="5:6" ht="12.75">
      <c r="E819" s="87"/>
      <c r="F819" s="87"/>
    </row>
    <row r="820" spans="5:6" ht="12.75">
      <c r="E820" s="87"/>
      <c r="F820" s="87"/>
    </row>
    <row r="821" spans="5:6" ht="12.75">
      <c r="E821" s="87"/>
      <c r="F821" s="87"/>
    </row>
    <row r="822" spans="5:6" ht="12.75">
      <c r="E822" s="87"/>
      <c r="F822" s="87"/>
    </row>
    <row r="823" spans="5:6" ht="12.75">
      <c r="E823" s="87"/>
      <c r="F823" s="87"/>
    </row>
    <row r="824" spans="5:6" ht="12.75">
      <c r="E824" s="87"/>
      <c r="F824" s="87"/>
    </row>
    <row r="825" spans="5:6" ht="12.75">
      <c r="E825" s="87"/>
      <c r="F825" s="87"/>
    </row>
    <row r="826" spans="5:6" ht="12.75">
      <c r="E826" s="87"/>
      <c r="F826" s="87"/>
    </row>
    <row r="827" spans="5:6" ht="12.75">
      <c r="E827" s="87"/>
      <c r="F827" s="87"/>
    </row>
    <row r="828" spans="5:6" ht="12.75">
      <c r="E828" s="87"/>
      <c r="F828" s="87"/>
    </row>
    <row r="829" spans="5:6" ht="12.75">
      <c r="E829" s="87"/>
      <c r="F829" s="87"/>
    </row>
    <row r="830" spans="5:6" ht="12.75">
      <c r="E830" s="87"/>
      <c r="F830" s="87"/>
    </row>
    <row r="831" spans="5:6" ht="12.75">
      <c r="E831" s="87"/>
      <c r="F831" s="87"/>
    </row>
    <row r="832" spans="5:6" ht="12.75">
      <c r="E832" s="87"/>
      <c r="F832" s="87"/>
    </row>
    <row r="833" spans="5:6" ht="12.75">
      <c r="E833" s="87"/>
      <c r="F833" s="87"/>
    </row>
    <row r="834" spans="5:6" ht="12.75">
      <c r="E834" s="87"/>
      <c r="F834" s="87"/>
    </row>
    <row r="835" spans="5:6" ht="12.75">
      <c r="E835" s="87"/>
      <c r="F835" s="87"/>
    </row>
    <row r="836" spans="5:6" ht="12.75">
      <c r="E836" s="87"/>
      <c r="F836" s="87"/>
    </row>
    <row r="837" spans="5:6" ht="12.75">
      <c r="E837" s="87"/>
      <c r="F837" s="87"/>
    </row>
    <row r="838" spans="5:6" ht="12.75">
      <c r="E838" s="87"/>
      <c r="F838" s="87"/>
    </row>
    <row r="839" spans="5:6" ht="12.75">
      <c r="E839" s="87"/>
      <c r="F839" s="87"/>
    </row>
    <row r="840" spans="5:6" ht="12.75">
      <c r="E840" s="87"/>
      <c r="F840" s="87"/>
    </row>
    <row r="841" spans="5:6" ht="12.75">
      <c r="E841" s="87"/>
      <c r="F841" s="87"/>
    </row>
    <row r="842" spans="5:6" ht="12.75">
      <c r="E842" s="87"/>
      <c r="F842" s="87"/>
    </row>
    <row r="843" spans="5:6" ht="12.75">
      <c r="E843" s="87"/>
      <c r="F843" s="87"/>
    </row>
    <row r="844" spans="5:6" ht="12.75">
      <c r="E844" s="87"/>
      <c r="F844" s="87"/>
    </row>
    <row r="845" spans="5:6" ht="12.75">
      <c r="E845" s="87"/>
      <c r="F845" s="87"/>
    </row>
    <row r="846" spans="5:6" ht="12.75">
      <c r="E846" s="87"/>
      <c r="F846" s="87"/>
    </row>
    <row r="847" spans="5:6" ht="12.75">
      <c r="E847" s="87"/>
      <c r="F847" s="87"/>
    </row>
    <row r="848" spans="5:6" ht="12.75">
      <c r="E848" s="87"/>
      <c r="F848" s="87"/>
    </row>
    <row r="849" spans="5:6" ht="12.75">
      <c r="E849" s="87"/>
      <c r="F849" s="87"/>
    </row>
    <row r="850" spans="5:6" ht="12.75">
      <c r="E850" s="87"/>
      <c r="F850" s="87"/>
    </row>
    <row r="851" spans="5:6" ht="12.75">
      <c r="E851" s="87"/>
      <c r="F851" s="87"/>
    </row>
    <row r="852" spans="5:6" ht="12.75">
      <c r="E852" s="87"/>
      <c r="F852" s="87"/>
    </row>
    <row r="853" spans="5:6" ht="12.75">
      <c r="E853" s="87"/>
      <c r="F853" s="87"/>
    </row>
    <row r="854" spans="5:6" ht="12.75">
      <c r="E854" s="87"/>
      <c r="F854" s="87"/>
    </row>
    <row r="855" spans="5:6" ht="12.75">
      <c r="E855" s="87"/>
      <c r="F855" s="87"/>
    </row>
    <row r="856" spans="5:6" ht="12.75">
      <c r="E856" s="87"/>
      <c r="F856" s="87"/>
    </row>
    <row r="857" spans="5:6" ht="12.75">
      <c r="E857" s="87"/>
      <c r="F857" s="87"/>
    </row>
    <row r="858" spans="5:6" ht="12.75">
      <c r="E858" s="87"/>
      <c r="F858" s="87"/>
    </row>
    <row r="859" spans="5:6" ht="12.75">
      <c r="E859" s="87"/>
      <c r="F859" s="87"/>
    </row>
    <row r="860" spans="5:6" ht="12.75">
      <c r="E860" s="87"/>
      <c r="F860" s="87"/>
    </row>
    <row r="861" spans="5:6" ht="12.75">
      <c r="E861" s="87"/>
      <c r="F861" s="87"/>
    </row>
    <row r="862" spans="5:6" ht="12.75">
      <c r="E862" s="87"/>
      <c r="F862" s="87"/>
    </row>
    <row r="863" spans="5:6" ht="12.75">
      <c r="E863" s="87"/>
      <c r="F863" s="87"/>
    </row>
    <row r="864" spans="5:6" ht="12.75">
      <c r="E864" s="87"/>
      <c r="F864" s="87"/>
    </row>
    <row r="865" spans="5:6" ht="12.75">
      <c r="E865" s="87"/>
      <c r="F865" s="87"/>
    </row>
    <row r="866" spans="5:6" ht="12.75">
      <c r="E866" s="87"/>
      <c r="F866" s="87"/>
    </row>
    <row r="867" spans="5:6" ht="12.75">
      <c r="E867" s="87"/>
      <c r="F867" s="87"/>
    </row>
    <row r="868" spans="5:6" ht="12.75">
      <c r="E868" s="87"/>
      <c r="F868" s="87"/>
    </row>
    <row r="869" spans="5:6" ht="12.75">
      <c r="E869" s="87"/>
      <c r="F869" s="87"/>
    </row>
    <row r="870" spans="5:6" ht="12.75">
      <c r="E870" s="87"/>
      <c r="F870" s="87"/>
    </row>
    <row r="871" spans="5:6" ht="12.75">
      <c r="E871" s="87"/>
      <c r="F871" s="87"/>
    </row>
    <row r="872" spans="5:6" ht="12.75">
      <c r="E872" s="87"/>
      <c r="F872" s="87"/>
    </row>
    <row r="873" spans="5:6" ht="12.75">
      <c r="E873" s="87"/>
      <c r="F873" s="87"/>
    </row>
    <row r="874" spans="5:6" ht="12.75">
      <c r="E874" s="87"/>
      <c r="F874" s="87"/>
    </row>
    <row r="875" spans="5:6" ht="12.75">
      <c r="E875" s="87"/>
      <c r="F875" s="87"/>
    </row>
    <row r="876" spans="5:6" ht="12.75">
      <c r="E876" s="87"/>
      <c r="F876" s="87"/>
    </row>
    <row r="877" spans="5:6" ht="12.75">
      <c r="E877" s="87"/>
      <c r="F877" s="87"/>
    </row>
    <row r="878" spans="5:6" ht="12.75">
      <c r="E878" s="87"/>
      <c r="F878" s="87"/>
    </row>
    <row r="879" spans="5:6" ht="12.75">
      <c r="E879" s="87"/>
      <c r="F879" s="87"/>
    </row>
    <row r="880" spans="5:6" ht="12.75">
      <c r="E880" s="87"/>
      <c r="F880" s="87"/>
    </row>
    <row r="881" spans="5:6" ht="12.75">
      <c r="E881" s="87"/>
      <c r="F881" s="87"/>
    </row>
    <row r="882" spans="5:6" ht="12.75">
      <c r="E882" s="87"/>
      <c r="F882" s="87"/>
    </row>
    <row r="883" spans="5:6" ht="12.75">
      <c r="E883" s="87"/>
      <c r="F883" s="87"/>
    </row>
    <row r="884" spans="5:6" ht="12.75">
      <c r="E884" s="87"/>
      <c r="F884" s="87"/>
    </row>
    <row r="885" spans="5:6" ht="12.75">
      <c r="E885" s="87"/>
      <c r="F885" s="87"/>
    </row>
    <row r="886" spans="5:6" ht="12.75">
      <c r="E886" s="87"/>
      <c r="F886" s="87"/>
    </row>
    <row r="887" spans="5:6" ht="12.75">
      <c r="E887" s="87"/>
      <c r="F887" s="87"/>
    </row>
    <row r="888" spans="5:6" ht="12.75">
      <c r="E888" s="87"/>
      <c r="F888" s="87"/>
    </row>
    <row r="889" spans="5:6" ht="12.75">
      <c r="E889" s="87"/>
      <c r="F889" s="87"/>
    </row>
    <row r="890" spans="5:6" ht="12.75">
      <c r="E890" s="87"/>
      <c r="F890" s="87"/>
    </row>
    <row r="891" spans="5:6" ht="12.75">
      <c r="E891" s="87"/>
      <c r="F891" s="87"/>
    </row>
    <row r="892" spans="5:6" ht="12.75">
      <c r="E892" s="87"/>
      <c r="F892" s="87"/>
    </row>
    <row r="893" spans="5:6" ht="12.75">
      <c r="E893" s="87"/>
      <c r="F893" s="87"/>
    </row>
    <row r="894" spans="5:6" ht="12.75">
      <c r="E894" s="87"/>
      <c r="F894" s="87"/>
    </row>
    <row r="895" spans="5:6" ht="12.75">
      <c r="E895" s="87"/>
      <c r="F895" s="87"/>
    </row>
    <row r="896" spans="5:6" ht="12.75">
      <c r="E896" s="87"/>
      <c r="F896" s="87"/>
    </row>
    <row r="897" spans="5:6" ht="12.75">
      <c r="E897" s="87"/>
      <c r="F897" s="87"/>
    </row>
    <row r="898" spans="5:6" ht="12.75">
      <c r="E898" s="87"/>
      <c r="F898" s="87"/>
    </row>
    <row r="899" spans="5:6" ht="12.75">
      <c r="E899" s="87"/>
      <c r="F899" s="87"/>
    </row>
    <row r="900" spans="5:6" ht="12.75">
      <c r="E900" s="87"/>
      <c r="F900" s="87"/>
    </row>
    <row r="901" spans="5:6" ht="12.75">
      <c r="E901" s="87"/>
      <c r="F901" s="87"/>
    </row>
    <row r="902" spans="5:6" ht="12.75">
      <c r="E902" s="87"/>
      <c r="F902" s="87"/>
    </row>
    <row r="903" spans="5:6" ht="12.75">
      <c r="E903" s="87"/>
      <c r="F903" s="87"/>
    </row>
    <row r="904" spans="5:6" ht="12.75">
      <c r="E904" s="87"/>
      <c r="F904" s="87"/>
    </row>
    <row r="905" spans="5:6" ht="12.75">
      <c r="E905" s="87"/>
      <c r="F905" s="87"/>
    </row>
    <row r="906" spans="5:6" ht="12.75">
      <c r="E906" s="87"/>
      <c r="F906" s="87"/>
    </row>
    <row r="907" spans="5:6" ht="12.75">
      <c r="E907" s="87"/>
      <c r="F907" s="87"/>
    </row>
    <row r="908" spans="5:6" ht="12.75">
      <c r="E908" s="87"/>
      <c r="F908" s="87"/>
    </row>
    <row r="909" spans="5:6" ht="12.75">
      <c r="E909" s="87"/>
      <c r="F909" s="87"/>
    </row>
    <row r="910" spans="5:6" ht="12.75">
      <c r="E910" s="87"/>
      <c r="F910" s="87"/>
    </row>
    <row r="911" spans="5:6" ht="12.75">
      <c r="E911" s="87"/>
      <c r="F911" s="87"/>
    </row>
    <row r="912" spans="5:6" ht="12.75">
      <c r="E912" s="87"/>
      <c r="F912" s="87"/>
    </row>
    <row r="913" spans="5:6" ht="12.75">
      <c r="E913" s="87"/>
      <c r="F913" s="87"/>
    </row>
    <row r="914" spans="5:6" ht="12.75">
      <c r="E914" s="87"/>
      <c r="F914" s="87"/>
    </row>
    <row r="915" spans="5:6" ht="12.75">
      <c r="E915" s="87"/>
      <c r="F915" s="87"/>
    </row>
    <row r="916" spans="5:6" ht="12.75">
      <c r="E916" s="87"/>
      <c r="F916" s="87"/>
    </row>
    <row r="917" spans="5:6" ht="12.75">
      <c r="E917" s="87"/>
      <c r="F917" s="87"/>
    </row>
    <row r="918" spans="5:6" ht="12.75">
      <c r="E918" s="87"/>
      <c r="F918" s="87"/>
    </row>
    <row r="919" spans="5:6" ht="12.75">
      <c r="E919" s="87"/>
      <c r="F919" s="87"/>
    </row>
    <row r="920" spans="5:6" ht="12.75">
      <c r="E920" s="87"/>
      <c r="F920" s="87"/>
    </row>
    <row r="921" spans="5:6" ht="12.75">
      <c r="E921" s="87"/>
      <c r="F921" s="87"/>
    </row>
    <row r="922" spans="5:6" ht="12.75">
      <c r="E922" s="87"/>
      <c r="F922" s="87"/>
    </row>
    <row r="923" spans="5:6" ht="12.75">
      <c r="E923" s="87"/>
      <c r="F923" s="87"/>
    </row>
    <row r="924" spans="5:6" ht="12.75">
      <c r="E924" s="87"/>
      <c r="F924" s="87"/>
    </row>
    <row r="925" spans="5:6" ht="12.75">
      <c r="E925" s="87"/>
      <c r="F925" s="87"/>
    </row>
    <row r="926" spans="5:6" ht="12.75">
      <c r="E926" s="87"/>
      <c r="F926" s="87"/>
    </row>
    <row r="927" spans="5:6" ht="12.75">
      <c r="E927" s="87"/>
      <c r="F927" s="87"/>
    </row>
    <row r="928" spans="5:6" ht="12.75">
      <c r="E928" s="87"/>
      <c r="F928" s="87"/>
    </row>
    <row r="929" spans="5:6" ht="12.75">
      <c r="E929" s="87"/>
      <c r="F929" s="87"/>
    </row>
    <row r="930" spans="5:6" ht="12.75">
      <c r="E930" s="87"/>
      <c r="F930" s="87"/>
    </row>
    <row r="931" spans="5:6" ht="12.75">
      <c r="E931" s="87"/>
      <c r="F931" s="87"/>
    </row>
    <row r="932" spans="5:6" ht="12.75">
      <c r="E932" s="87"/>
      <c r="F932" s="87"/>
    </row>
    <row r="933" spans="5:6" ht="12.75">
      <c r="E933" s="87"/>
      <c r="F933" s="87"/>
    </row>
    <row r="934" spans="5:6" ht="12.75">
      <c r="E934" s="87"/>
      <c r="F934" s="87"/>
    </row>
    <row r="935" spans="5:6" ht="12.75">
      <c r="E935" s="87"/>
      <c r="F935" s="87"/>
    </row>
    <row r="936" spans="5:6" ht="12.75">
      <c r="E936" s="87"/>
      <c r="F936" s="87"/>
    </row>
    <row r="937" spans="5:6" ht="12.75">
      <c r="E937" s="87"/>
      <c r="F937" s="87"/>
    </row>
    <row r="938" spans="5:6" ht="12.75">
      <c r="E938" s="87"/>
      <c r="F938" s="87"/>
    </row>
    <row r="939" spans="5:6" ht="12.75">
      <c r="E939" s="87"/>
      <c r="F939" s="87"/>
    </row>
    <row r="940" spans="5:6" ht="12.75">
      <c r="E940" s="87"/>
      <c r="F940" s="87"/>
    </row>
    <row r="941" spans="5:6" ht="12.75">
      <c r="E941" s="87"/>
      <c r="F941" s="87"/>
    </row>
    <row r="942" spans="5:6" ht="12.75">
      <c r="E942" s="87"/>
      <c r="F942" s="87"/>
    </row>
    <row r="943" spans="5:6" ht="12.75">
      <c r="E943" s="87"/>
      <c r="F943" s="87"/>
    </row>
    <row r="944" spans="5:6" ht="12.75">
      <c r="E944" s="87"/>
      <c r="F944" s="87"/>
    </row>
    <row r="945" spans="5:6" ht="12.75">
      <c r="E945" s="87"/>
      <c r="F945" s="87"/>
    </row>
    <row r="946" spans="5:6" ht="12.75">
      <c r="E946" s="87"/>
      <c r="F946" s="87"/>
    </row>
    <row r="947" spans="5:6" ht="12.75">
      <c r="E947" s="87"/>
      <c r="F947" s="87"/>
    </row>
    <row r="948" spans="5:6" ht="12.75">
      <c r="E948" s="87"/>
      <c r="F948" s="87"/>
    </row>
    <row r="949" spans="5:6" ht="12.75">
      <c r="E949" s="87"/>
      <c r="F949" s="87"/>
    </row>
    <row r="950" spans="5:6" ht="12.75">
      <c r="E950" s="87"/>
      <c r="F950" s="87"/>
    </row>
    <row r="951" spans="5:6" ht="12.75">
      <c r="E951" s="87"/>
      <c r="F951" s="87"/>
    </row>
    <row r="952" spans="5:6" ht="12.75">
      <c r="E952" s="87"/>
      <c r="F952" s="87"/>
    </row>
    <row r="953" spans="5:6" ht="12.75">
      <c r="E953" s="87"/>
      <c r="F953" s="87"/>
    </row>
    <row r="954" spans="5:6" ht="12.75">
      <c r="E954" s="87"/>
      <c r="F954" s="87"/>
    </row>
    <row r="955" spans="5:6" ht="12.75">
      <c r="E955" s="87"/>
      <c r="F955" s="87"/>
    </row>
    <row r="956" spans="5:6" ht="12.75">
      <c r="E956" s="87"/>
      <c r="F956" s="87"/>
    </row>
    <row r="957" spans="5:6" ht="12.75">
      <c r="E957" s="87"/>
      <c r="F957" s="87"/>
    </row>
    <row r="958" spans="5:6" ht="12.75">
      <c r="E958" s="87"/>
      <c r="F958" s="87"/>
    </row>
    <row r="959" spans="5:6" ht="12.75">
      <c r="E959" s="87"/>
      <c r="F959" s="87"/>
    </row>
    <row r="960" spans="5:6" ht="12.75">
      <c r="E960" s="87"/>
      <c r="F960" s="87"/>
    </row>
    <row r="961" spans="5:6" ht="12.75">
      <c r="E961" s="87"/>
      <c r="F961" s="87"/>
    </row>
    <row r="962" spans="5:6" ht="12.75">
      <c r="E962" s="87"/>
      <c r="F962" s="87"/>
    </row>
    <row r="963" spans="5:6" ht="12.75">
      <c r="E963" s="87"/>
      <c r="F963" s="87"/>
    </row>
    <row r="964" spans="5:6" ht="12.75">
      <c r="E964" s="87"/>
      <c r="F964" s="87"/>
    </row>
    <row r="965" spans="5:6" ht="12.75">
      <c r="E965" s="87"/>
      <c r="F965" s="87"/>
    </row>
    <row r="966" spans="5:6" ht="12.75">
      <c r="E966" s="87"/>
      <c r="F966" s="87"/>
    </row>
    <row r="967" spans="5:6" ht="12.75">
      <c r="E967" s="87"/>
      <c r="F967" s="87"/>
    </row>
    <row r="968" spans="5:6" ht="12.75">
      <c r="E968" s="87"/>
      <c r="F968" s="87"/>
    </row>
    <row r="969" spans="5:6" ht="12.75">
      <c r="E969" s="87"/>
      <c r="F969" s="87"/>
    </row>
    <row r="970" spans="5:6" ht="12.75">
      <c r="E970" s="87"/>
      <c r="F970" s="87"/>
    </row>
    <row r="971" spans="5:6" ht="12.75">
      <c r="E971" s="87"/>
      <c r="F971" s="87"/>
    </row>
    <row r="972" spans="5:6" ht="12.75">
      <c r="E972" s="87"/>
      <c r="F972" s="87"/>
    </row>
    <row r="973" spans="5:6" ht="12.75">
      <c r="E973" s="87"/>
      <c r="F973" s="87"/>
    </row>
    <row r="974" spans="5:6" ht="12.75">
      <c r="E974" s="87"/>
      <c r="F974" s="87"/>
    </row>
    <row r="975" spans="5:6" ht="12.75">
      <c r="E975" s="87"/>
      <c r="F975" s="87"/>
    </row>
    <row r="976" spans="5:6" ht="12.75">
      <c r="E976" s="87"/>
      <c r="F976" s="87"/>
    </row>
    <row r="977" spans="5:6" ht="12.75">
      <c r="E977" s="87"/>
      <c r="F977" s="87"/>
    </row>
    <row r="978" spans="5:6" ht="12.75">
      <c r="E978" s="87"/>
      <c r="F978" s="87"/>
    </row>
    <row r="979" spans="5:6" ht="12.75">
      <c r="E979" s="87"/>
      <c r="F979" s="87"/>
    </row>
    <row r="980" spans="5:6" ht="12.75">
      <c r="E980" s="87"/>
      <c r="F980" s="87"/>
    </row>
    <row r="981" spans="5:6" ht="12.75">
      <c r="E981" s="87"/>
      <c r="F981" s="87"/>
    </row>
    <row r="982" spans="5:6" ht="12.75">
      <c r="E982" s="87"/>
      <c r="F982" s="87"/>
    </row>
    <row r="983" spans="5:6" ht="12.75">
      <c r="E983" s="87"/>
      <c r="F983" s="87"/>
    </row>
    <row r="984" spans="5:6" ht="12.75">
      <c r="E984" s="87"/>
      <c r="F984" s="87"/>
    </row>
  </sheetData>
  <autoFilter ref="A5:U217"/>
  <mergeCells count="6">
    <mergeCell ref="G1:G4"/>
    <mergeCell ref="H1:M3"/>
    <mergeCell ref="O1:T3"/>
    <mergeCell ref="I4:K4"/>
    <mergeCell ref="L4:M4"/>
    <mergeCell ref="P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1_Dict_measures_field</vt:lpstr>
      <vt:lpstr>Результаты</vt:lpstr>
      <vt:lpstr>ЦА</vt:lpstr>
      <vt:lpstr>ЭКС</vt:lpstr>
      <vt:lpstr>МинФин</vt:lpstr>
      <vt:lpstr>Результаты!Заголовки_для_печати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Vasilyeva_LA</dc:creator>
  <cp:lastModifiedBy> </cp:lastModifiedBy>
  <cp:lastPrinted>2020-07-18T07:43:56Z</cp:lastPrinted>
  <dcterms:created xsi:type="dcterms:W3CDTF">2020-05-26T13:07:13Z</dcterms:created>
  <dcterms:modified xsi:type="dcterms:W3CDTF">2020-12-22T17:25:02Z</dcterms:modified>
</cp:coreProperties>
</file>