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Патент\"/>
    </mc:Choice>
  </mc:AlternateContent>
  <bookViews>
    <workbookView xWindow="0" yWindow="0" windowWidth="20460" windowHeight="7665" activeTab="1"/>
  </bookViews>
  <sheets>
    <sheet name="1000" sheetId="3" r:id="rId1"/>
    <sheet name="1640 (2)" sheetId="1" r:id="rId2"/>
    <sheet name="Лист4" sheetId="4" r:id="rId3"/>
  </sheets>
  <definedNames>
    <definedName name="_xlnm._FilterDatabase" localSheetId="1" hidden="1">'1640 (2)'!$A$9:$O$54</definedName>
  </definedNames>
  <calcPr calcId="162913"/>
</workbook>
</file>

<file path=xl/calcChain.xml><?xml version="1.0" encoding="utf-8"?>
<calcChain xmlns="http://schemas.openxmlformats.org/spreadsheetml/2006/main">
  <c r="O53" i="1" l="1"/>
  <c r="N53" i="1"/>
  <c r="M53" i="1"/>
  <c r="L53" i="1"/>
  <c r="K53" i="1"/>
  <c r="O52" i="1"/>
  <c r="N52" i="1"/>
  <c r="M52" i="1"/>
  <c r="L52" i="1"/>
  <c r="K52" i="1"/>
  <c r="O51" i="1"/>
  <c r="N51" i="1"/>
  <c r="M51" i="1"/>
  <c r="L51" i="1"/>
  <c r="K51" i="1"/>
  <c r="O50" i="1"/>
  <c r="N50" i="1"/>
  <c r="M50" i="1"/>
  <c r="L50" i="1"/>
  <c r="K50" i="1"/>
  <c r="O49" i="1"/>
  <c r="N49" i="1"/>
  <c r="M49" i="1"/>
  <c r="L49" i="1"/>
  <c r="K49" i="1"/>
  <c r="O48" i="1"/>
  <c r="N48" i="1"/>
  <c r="M48" i="1"/>
  <c r="L48" i="1"/>
  <c r="K48" i="1"/>
  <c r="O47" i="1"/>
  <c r="N47" i="1"/>
  <c r="M47" i="1"/>
  <c r="L47" i="1"/>
  <c r="K47" i="1"/>
  <c r="O46" i="1"/>
  <c r="N46" i="1"/>
  <c r="M46" i="1"/>
  <c r="L46" i="1"/>
  <c r="K46" i="1"/>
  <c r="O45" i="1"/>
  <c r="N45" i="1"/>
  <c r="M45" i="1"/>
  <c r="L45" i="1"/>
  <c r="K45" i="1"/>
  <c r="O44" i="1"/>
  <c r="N44" i="1"/>
  <c r="M44" i="1"/>
  <c r="L44" i="1"/>
  <c r="K44" i="1"/>
  <c r="O43" i="1"/>
  <c r="N43" i="1"/>
  <c r="M43" i="1"/>
  <c r="L43" i="1"/>
  <c r="K43" i="1"/>
  <c r="O42" i="1"/>
  <c r="N42" i="1"/>
  <c r="M42" i="1"/>
  <c r="L42" i="1"/>
  <c r="K42" i="1"/>
  <c r="O41" i="1"/>
  <c r="N41" i="1"/>
  <c r="M41" i="1"/>
  <c r="L41" i="1"/>
  <c r="K41" i="1"/>
  <c r="O40" i="1"/>
  <c r="N40" i="1"/>
  <c r="M40" i="1"/>
  <c r="L40" i="1"/>
  <c r="K40" i="1"/>
  <c r="O39" i="1"/>
  <c r="N39" i="1"/>
  <c r="M39" i="1"/>
  <c r="L39" i="1"/>
  <c r="K39" i="1"/>
  <c r="O38" i="1"/>
  <c r="N38" i="1"/>
  <c r="M38" i="1"/>
  <c r="L38" i="1"/>
  <c r="K38" i="1"/>
  <c r="O37" i="1"/>
  <c r="N37" i="1"/>
  <c r="M37" i="1"/>
  <c r="L37" i="1"/>
  <c r="K37" i="1"/>
  <c r="O36" i="1"/>
  <c r="N36" i="1"/>
  <c r="M36" i="1"/>
  <c r="L36" i="1"/>
  <c r="K36" i="1"/>
  <c r="O35" i="1"/>
  <c r="N35" i="1"/>
  <c r="M35" i="1"/>
  <c r="L35" i="1"/>
  <c r="K35" i="1"/>
  <c r="O34" i="1"/>
  <c r="N34" i="1"/>
  <c r="M34" i="1"/>
  <c r="L34" i="1"/>
  <c r="K34" i="1"/>
  <c r="O33" i="1"/>
  <c r="N33" i="1"/>
  <c r="M33" i="1"/>
  <c r="L33" i="1"/>
  <c r="K33" i="1"/>
  <c r="O32" i="1"/>
  <c r="N32" i="1"/>
  <c r="M32" i="1"/>
  <c r="L32" i="1"/>
  <c r="K32" i="1"/>
  <c r="O31" i="1"/>
  <c r="N31" i="1"/>
  <c r="M31" i="1"/>
  <c r="L31" i="1"/>
  <c r="K31" i="1"/>
  <c r="O30" i="1"/>
  <c r="N30" i="1"/>
  <c r="M30" i="1"/>
  <c r="L30" i="1"/>
  <c r="K30" i="1"/>
  <c r="O29" i="1"/>
  <c r="N29" i="1"/>
  <c r="M29" i="1"/>
  <c r="L29" i="1"/>
  <c r="K29" i="1"/>
  <c r="O28" i="1"/>
  <c r="N28" i="1"/>
  <c r="M28" i="1"/>
  <c r="L28" i="1"/>
  <c r="K28" i="1"/>
  <c r="O27" i="1"/>
  <c r="N27" i="1"/>
  <c r="M27" i="1"/>
  <c r="L27" i="1"/>
  <c r="O26" i="1"/>
  <c r="N26" i="1"/>
  <c r="M26" i="1"/>
  <c r="L26" i="1"/>
  <c r="K26" i="1"/>
  <c r="O25" i="1"/>
  <c r="N25" i="1"/>
  <c r="M25" i="1"/>
  <c r="L25" i="1"/>
  <c r="K25" i="1"/>
  <c r="O24" i="1"/>
  <c r="N24" i="1"/>
  <c r="M24" i="1"/>
  <c r="L24" i="1"/>
  <c r="O23" i="1"/>
  <c r="N23" i="1"/>
  <c r="M23" i="1"/>
  <c r="L23" i="1"/>
  <c r="K23" i="1"/>
  <c r="O22" i="1"/>
  <c r="N22" i="1"/>
  <c r="M22" i="1"/>
  <c r="L22" i="1"/>
  <c r="K22" i="1"/>
  <c r="O21" i="1"/>
  <c r="N21" i="1"/>
  <c r="M21" i="1"/>
  <c r="L21" i="1"/>
  <c r="K21" i="1"/>
  <c r="O20" i="1"/>
  <c r="N20" i="1"/>
  <c r="M20" i="1"/>
  <c r="L20" i="1"/>
  <c r="K20" i="1"/>
  <c r="O19" i="1"/>
  <c r="N19" i="1"/>
  <c r="M19" i="1"/>
  <c r="L19" i="1"/>
  <c r="K19" i="1"/>
  <c r="O18" i="1"/>
  <c r="N18" i="1"/>
  <c r="M18" i="1"/>
  <c r="L18" i="1"/>
  <c r="K18" i="1"/>
  <c r="O17" i="1"/>
  <c r="N17" i="1"/>
  <c r="M17" i="1"/>
  <c r="L17" i="1"/>
  <c r="K17" i="1"/>
  <c r="O16" i="1"/>
  <c r="N16" i="1"/>
  <c r="M16" i="1"/>
  <c r="L16" i="1"/>
  <c r="K16" i="1"/>
  <c r="O15" i="1"/>
  <c r="N15" i="1"/>
  <c r="M15" i="1"/>
  <c r="L15" i="1"/>
  <c r="K15" i="1"/>
  <c r="O14" i="1"/>
  <c r="N14" i="1"/>
  <c r="M14" i="1"/>
  <c r="L14" i="1"/>
  <c r="K14" i="1"/>
  <c r="O13" i="1"/>
  <c r="N13" i="1"/>
  <c r="M13" i="1"/>
  <c r="L13" i="1"/>
  <c r="K13" i="1"/>
  <c r="O12" i="1"/>
  <c r="N12" i="1"/>
  <c r="M12" i="1"/>
  <c r="L12" i="1"/>
  <c r="K12" i="1"/>
  <c r="O11" i="1"/>
  <c r="N11" i="1"/>
  <c r="M11" i="1"/>
  <c r="L11" i="1"/>
  <c r="K11" i="1"/>
  <c r="O10" i="1"/>
  <c r="N10" i="1"/>
  <c r="M10" i="1"/>
  <c r="L10" i="1"/>
  <c r="K10" i="1"/>
  <c r="O8" i="1"/>
  <c r="N8" i="1"/>
  <c r="M8" i="1"/>
  <c r="L8" i="1"/>
  <c r="K8" i="1"/>
  <c r="I8" i="1"/>
  <c r="H10" i="1"/>
  <c r="G11" i="1"/>
  <c r="H12" i="1"/>
  <c r="I13" i="1"/>
  <c r="H15" i="1"/>
  <c r="I18" i="1"/>
  <c r="G19" i="1"/>
  <c r="H19" i="1"/>
  <c r="G21" i="1"/>
  <c r="H21" i="1"/>
  <c r="I22" i="1"/>
  <c r="G23" i="1"/>
  <c r="H23" i="1"/>
  <c r="I23" i="1"/>
  <c r="G24" i="1"/>
  <c r="I24" i="1"/>
  <c r="H26" i="1"/>
  <c r="J28" i="1"/>
  <c r="G29" i="1"/>
  <c r="H31" i="1"/>
  <c r="G32" i="1"/>
  <c r="H32" i="1"/>
  <c r="G36" i="1"/>
  <c r="H36" i="1"/>
  <c r="H39" i="1"/>
  <c r="G40" i="1"/>
  <c r="I40" i="1"/>
  <c r="J40" i="1"/>
  <c r="H41" i="1"/>
  <c r="J41" i="1"/>
  <c r="G42" i="1"/>
  <c r="I43" i="1"/>
  <c r="I44" i="1"/>
  <c r="J44" i="1"/>
  <c r="G45" i="1"/>
  <c r="G46" i="1"/>
  <c r="H47" i="1"/>
  <c r="G48" i="1"/>
  <c r="H48" i="1"/>
  <c r="I48" i="1"/>
  <c r="I49" i="1"/>
  <c r="J49" i="1"/>
  <c r="I50" i="1"/>
  <c r="G50" i="1"/>
  <c r="I51" i="1"/>
  <c r="G52" i="1"/>
  <c r="I52" i="1"/>
  <c r="G51" i="1" l="1"/>
  <c r="G47" i="1"/>
  <c r="H46" i="1"/>
  <c r="H43" i="1"/>
  <c r="I35" i="1"/>
  <c r="I34" i="1"/>
  <c r="I30" i="1"/>
  <c r="G18" i="1"/>
  <c r="I17" i="1"/>
  <c r="G44" i="1"/>
  <c r="G37" i="1"/>
  <c r="I26" i="1"/>
  <c r="I21" i="1"/>
  <c r="H52" i="1"/>
  <c r="I45" i="1"/>
  <c r="H44" i="1"/>
  <c r="I38" i="1"/>
  <c r="I25" i="1"/>
  <c r="G20" i="1"/>
  <c r="I19" i="1"/>
  <c r="I10" i="1"/>
  <c r="J50" i="1"/>
  <c r="H51" i="1"/>
  <c r="G49" i="1"/>
  <c r="J39" i="1"/>
  <c r="G28" i="1"/>
  <c r="G26" i="1"/>
  <c r="I16" i="1"/>
  <c r="I15" i="1"/>
  <c r="I14" i="1"/>
  <c r="I12" i="1"/>
  <c r="G41" i="1"/>
  <c r="I41" i="1"/>
  <c r="H40" i="1"/>
  <c r="G39" i="1"/>
  <c r="H34" i="1"/>
  <c r="G31" i="1"/>
  <c r="I27" i="1"/>
  <c r="J21" i="1"/>
  <c r="J19" i="1"/>
  <c r="G16" i="1"/>
  <c r="G15" i="1"/>
  <c r="G14" i="1"/>
  <c r="G13" i="1"/>
  <c r="G12" i="1"/>
  <c r="G43" i="1"/>
  <c r="H37" i="1"/>
  <c r="J36" i="1"/>
  <c r="G33" i="1"/>
  <c r="I32" i="1"/>
  <c r="G30" i="1"/>
  <c r="G25" i="1"/>
  <c r="J23" i="1"/>
  <c r="H20" i="1"/>
  <c r="G17" i="1"/>
  <c r="G10" i="1"/>
  <c r="H42" i="1"/>
  <c r="H29" i="1"/>
  <c r="G53" i="1"/>
  <c r="I53" i="1"/>
  <c r="H53" i="1"/>
  <c r="J52" i="1"/>
  <c r="J51" i="1"/>
  <c r="H50" i="1"/>
  <c r="H49" i="1"/>
  <c r="J48" i="1"/>
  <c r="I47" i="1"/>
  <c r="H45" i="1"/>
  <c r="J53" i="1"/>
  <c r="J46" i="1"/>
  <c r="J45" i="1"/>
  <c r="J47" i="1"/>
  <c r="I46" i="1"/>
  <c r="J42" i="1"/>
  <c r="I39" i="1"/>
  <c r="H38" i="1"/>
  <c r="J37" i="1"/>
  <c r="I36" i="1"/>
  <c r="H35" i="1"/>
  <c r="G34" i="1"/>
  <c r="J33" i="1"/>
  <c r="J31" i="1"/>
  <c r="J43" i="1"/>
  <c r="I42" i="1"/>
  <c r="G38" i="1"/>
  <c r="I37" i="1"/>
  <c r="G35" i="1"/>
  <c r="J34" i="1"/>
  <c r="I33" i="1"/>
  <c r="J32" i="1"/>
  <c r="I31" i="1"/>
  <c r="H30" i="1"/>
  <c r="J38" i="1"/>
  <c r="J35" i="1"/>
  <c r="H33" i="1"/>
  <c r="G8" i="1"/>
  <c r="H8" i="1"/>
  <c r="J30" i="1"/>
  <c r="H24" i="1"/>
  <c r="H22" i="1"/>
  <c r="J20" i="1"/>
  <c r="H18" i="1"/>
  <c r="H17" i="1"/>
  <c r="H13" i="1"/>
  <c r="I11" i="1"/>
  <c r="J8" i="1"/>
  <c r="J29" i="1"/>
  <c r="I28" i="1"/>
  <c r="H27" i="1"/>
  <c r="H25" i="1"/>
  <c r="G22" i="1"/>
  <c r="I20" i="1"/>
  <c r="H16" i="1"/>
  <c r="J15" i="1"/>
  <c r="H14" i="1"/>
  <c r="J12" i="1"/>
  <c r="H11" i="1"/>
  <c r="J10" i="1"/>
  <c r="I29" i="1"/>
  <c r="H28" i="1"/>
  <c r="G27" i="1"/>
  <c r="J26" i="1"/>
  <c r="J24" i="1"/>
  <c r="J22" i="1"/>
  <c r="J18" i="1"/>
  <c r="J17" i="1"/>
  <c r="J13" i="1"/>
  <c r="J27" i="1"/>
  <c r="J25" i="1"/>
  <c r="J16" i="1"/>
  <c r="J14" i="1"/>
  <c r="J11" i="1"/>
</calcChain>
</file>

<file path=xl/sharedStrings.xml><?xml version="1.0" encoding="utf-8"?>
<sst xmlns="http://schemas.openxmlformats.org/spreadsheetml/2006/main" count="190" uniqueCount="113">
  <si>
    <t>Чукотский АО</t>
  </si>
  <si>
    <t>Еврейская автономная область</t>
  </si>
  <si>
    <t>Сахалинская область</t>
  </si>
  <si>
    <t>Магаданская область</t>
  </si>
  <si>
    <t>Камчатский край</t>
  </si>
  <si>
    <t>Амурская область</t>
  </si>
  <si>
    <t>Хабаровский край</t>
  </si>
  <si>
    <t>Приморский край</t>
  </si>
  <si>
    <t>Республика Саха (Якутия)</t>
  </si>
  <si>
    <t>ДАЛЬНЕВОСТОЧНЫЙ ФЕДЕРАЛЬНЫЙ ОКРУГ</t>
  </si>
  <si>
    <t>Забайкальский край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</si>
  <si>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</si>
  <si>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</si>
  <si>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</si>
  <si>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</si>
  <si>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</si>
  <si>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</si>
  <si>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</si>
  <si>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</si>
  <si>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</si>
  <si>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</si>
  <si>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</si>
  <si>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ФЕДЕРАЛЬНЫЙ ОКРУГ</t>
  </si>
  <si>
    <t>Ямало-Hенецкий АО</t>
  </si>
  <si>
    <t>Ханты-Мансийский АО - Югра</t>
  </si>
  <si>
    <t>Челябинская область</t>
  </si>
  <si>
    <t>Тюменская область</t>
  </si>
  <si>
    <t>Свердловская область</t>
  </si>
  <si>
    <t>Курганская область</t>
  </si>
  <si>
    <t>УРАЛЬСКИЙ ФЕДЕРАЛЬНЫЙ ОКРУГ</t>
  </si>
  <si>
    <t>Ульяновская область</t>
  </si>
  <si>
    <t>Саратовская область</t>
  </si>
  <si>
    <t>Самарская область</t>
  </si>
  <si>
    <t>Пермский край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</si>
  <si>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</si>
  <si>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</si>
  <si>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</si>
  <si>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</si>
  <si>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Чувашская Республика</t>
  </si>
  <si>
    <t>Удмуртская Республика</t>
  </si>
  <si>
    <t>Республика Татарстан</t>
  </si>
  <si>
    <t>Республика Мордовия</t>
  </si>
  <si>
    <t>Республика Марий-Эл</t>
  </si>
  <si>
    <t>Республика Башкортостан</t>
  </si>
  <si>
    <t>ПРИВОЛЖСКИЙ ФЕДЕРАЛЬНЫЙ ОКРУГ</t>
  </si>
  <si>
    <t>город 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</si>
  <si>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</si>
  <si>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</si>
  <si>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</si>
  <si>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</si>
  <si>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</si>
  <si>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</si>
  <si>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</si>
  <si>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>ЮЖНЫЙ ФЕДЕРАЛЬНЫЙ ОКРУГ</t>
  </si>
  <si>
    <t>Ставропольский край</t>
  </si>
  <si>
    <t>Чеченская Республика</t>
  </si>
  <si>
    <t>Республика Северная Осетия-Алания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</si>
  <si>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</si>
  <si>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</si>
  <si>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</si>
  <si>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</si>
  <si>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>СЕВЕРО-КАВКАЗСКИЙ ФЕДЕРАЛЬНЫЙ ОКРУГ</t>
  </si>
  <si>
    <t>Ненецкий АО</t>
  </si>
  <si>
    <t>город 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</si>
  <si>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</si>
  <si>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</si>
  <si>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</si>
  <si>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</si>
  <si>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</si>
  <si>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</si>
  <si>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</si>
  <si>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Республика Коми</t>
  </si>
  <si>
    <t>Республика Карелия</t>
  </si>
  <si>
    <t>СЕВЕРО-ЗАПАДНЫЙ ФЕДЕРАЛЬНЫЙ ОКРУГ</t>
  </si>
  <si>
    <t>город 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</si>
  <si>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</si>
  <si>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</si>
  <si>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</si>
  <si>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</si>
  <si>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</si>
  <si>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</si>
  <si>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</si>
  <si>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</si>
  <si>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</si>
  <si>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</si>
  <si>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</si>
  <si>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</si>
  <si>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</si>
  <si>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</si>
  <si>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</si>
  <si>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</si>
  <si>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</si>
  <si>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ФЕДЕРАЛЬНЫЙ ОКРУГ</t>
  </si>
  <si>
    <t xml:space="preserve">    в том числе:</t>
  </si>
  <si>
    <t>РОССИЙСКАЯ ФЕДЕРАЦИЯ</t>
  </si>
  <si>
    <t>2017 к 2016</t>
  </si>
  <si>
    <t>2016 к 2015</t>
  </si>
  <si>
    <t>2015 к 2014</t>
  </si>
  <si>
    <t>2014 к 2013</t>
  </si>
  <si>
    <t>Темп роста (снижения)</t>
  </si>
  <si>
    <t>2017 года</t>
  </si>
  <si>
    <t>2016 год</t>
  </si>
  <si>
    <t>2015 год</t>
  </si>
  <si>
    <t>2014 год</t>
  </si>
  <si>
    <t>2013 год</t>
  </si>
  <si>
    <t>Количество выданных патентов</t>
  </si>
  <si>
    <t>Сведения о динамике выданных патентов по дополнительным видам предпринимательской деятельности , относящимся к бытовым услугам в соответствии с ОКУН, не указанным в пункте 2 статьи 346.43 Налогового кодекса Российской Федерации, в отношении которых применяется патентная система налогообложения</t>
  </si>
  <si>
    <t>единиц</t>
  </si>
  <si>
    <t>Доля в общем количестве выданных патентов</t>
  </si>
  <si>
    <t>2017 год</t>
  </si>
  <si>
    <t>Всего выдано патентов (единиц):</t>
  </si>
  <si>
    <t>Доля в общем кол-ве патентов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</si>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</sst>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/>
    <xf numFmtId="164" fontId="2" fillId="0" borderId="1" xfId="1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3" fontId="4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 quotePrefix="1" applyFont="1" applyAlignment="1">
      <alignment horizontal="center"/>
    </xf>
    <xf numFmtId="3" fontId="2" fillId="0" borderId="0" xfId="4" applyNumberFormat="1" applyFont="1"/>
    <xf numFmtId="0" fontId="5" fillId="0" borderId="0" xfId="4" applyFont="1"/>
    <xf numFmtId="0" fontId="2" fillId="0" borderId="0" xfId="4" applyFont="1" applyAlignment="1">
      <alignment horizontal="center" vertical="center"/>
    </xf>
    <xf numFmtId="0" fontId="2" fillId="0" borderId="1" xfId="4" applyFont="1" applyBorder="1"/>
    <xf numFmtId="0" fontId="2" fillId="0" borderId="1" xfId="4" applyFont="1" applyBorder="1" applyAlignment="1">
      <alignment horizontal="left"/>
    </xf>
    <xf numFmtId="3" fontId="2" fillId="0" borderId="1" xfId="4" applyNumberFormat="1" applyFont="1" applyBorder="1"/>
    <xf numFmtId="3" fontId="4" fillId="0" borderId="1" xfId="4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164" fontId="5" fillId="0" borderId="1" xfId="1" applyNumberFormat="1" applyFont="1" applyBorder="1"/>
    <xf numFmtId="0" fontId="8" fillId="0" borderId="1" xfId="0" applyFont="1" applyBorder="1"/>
    <xf numFmtId="0" fontId="8" fillId="0" borderId="0" xfId="0" applyFont="1"/>
    <xf numFmtId="3" fontId="2" fillId="0" borderId="6" xfId="4" applyNumberFormat="1" applyFont="1" applyBorder="1" applyAlignment="1">
      <alignment horizontal="center" vertical="center" wrapText="1"/>
    </xf>
    <xf numFmtId="3" fontId="2" fillId="0" borderId="2" xfId="4" applyNumberFormat="1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0" xfId="4" applyFont="1" applyAlignment="1">
      <alignment horizontal="center"/>
    </xf>
    <xf numFmtId="0" fontId="2" fillId="0" borderId="6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3" fontId="2" fillId="0" borderId="6" xfId="4" applyNumberFormat="1" applyFont="1" applyBorder="1" applyAlignment="1">
      <alignment horizontal="center" vertical="center"/>
    </xf>
    <xf numFmtId="3" fontId="2" fillId="0" borderId="2" xfId="4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/>
    </xf>
    <xf numFmtId="3" fontId="2" fillId="0" borderId="6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Процентный" xfId="1" builtinId="5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1"/>
  <sheetViews>
    <sheetView workbookViewId="0">
      <selection activeCell="K5" sqref="K5"/>
    </sheetView>
  </sheetViews>
  <sheetFormatPr defaultRowHeight="12.75" x14ac:dyDescent="0.2"/>
  <cols>
    <col min="1" max="1" width="30.7109375" style="12" customWidth="1"/>
    <col min="2" max="2" width="9.140625" style="15"/>
    <col min="3" max="3" width="10.28515625" style="15" bestFit="1" customWidth="1"/>
    <col min="4" max="6" width="9.140625" style="15"/>
    <col min="7" max="10" width="9.5703125" style="12" bestFit="1" customWidth="1"/>
    <col min="11" max="16384" width="9.140625" style="12"/>
  </cols>
  <sheetData>
    <row r="2" spans="1:10" x14ac:dyDescent="0.2">
      <c r="A2" s="31" t="s">
        <v>105</v>
      </c>
      <c r="B2" s="31"/>
      <c r="C2" s="31"/>
      <c r="D2" s="31"/>
      <c r="E2" s="31"/>
      <c r="F2" s="31"/>
      <c r="G2" s="31"/>
      <c r="H2" s="31"/>
    </row>
    <row r="3" spans="1:10" x14ac:dyDescent="0.2">
      <c r="A3" s="13"/>
      <c r="B3" s="13"/>
      <c r="C3" s="13"/>
      <c r="D3" s="13"/>
      <c r="E3" s="13"/>
      <c r="F3" s="13"/>
      <c r="G3" s="13"/>
      <c r="H3" s="13"/>
    </row>
    <row r="4" spans="1:10" x14ac:dyDescent="0.2">
      <c r="A4" s="14">
        <v>1000</v>
      </c>
      <c r="B4" s="15">
        <v>2</v>
      </c>
      <c r="C4" s="15">
        <v>2</v>
      </c>
      <c r="D4" s="15">
        <v>2</v>
      </c>
      <c r="E4" s="15">
        <v>2</v>
      </c>
      <c r="F4" s="15">
        <v>2</v>
      </c>
      <c r="G4" s="16"/>
      <c r="H4" s="16"/>
    </row>
    <row r="5" spans="1:10" s="17" customFormat="1" x14ac:dyDescent="0.2">
      <c r="A5" s="32" t="s">
        <v>110</v>
      </c>
      <c r="B5" s="34" t="s">
        <v>104</v>
      </c>
      <c r="C5" s="34" t="s">
        <v>103</v>
      </c>
      <c r="D5" s="34" t="s">
        <v>102</v>
      </c>
      <c r="E5" s="34" t="s">
        <v>101</v>
      </c>
      <c r="F5" s="28" t="s">
        <v>100</v>
      </c>
      <c r="G5" s="30" t="s">
        <v>99</v>
      </c>
      <c r="H5" s="30"/>
      <c r="I5" s="30"/>
      <c r="J5" s="30"/>
    </row>
    <row r="6" spans="1:10" x14ac:dyDescent="0.2">
      <c r="A6" s="33"/>
      <c r="B6" s="35"/>
      <c r="C6" s="35"/>
      <c r="D6" s="35"/>
      <c r="E6" s="35"/>
      <c r="F6" s="29"/>
      <c r="G6" s="18" t="s">
        <v>98</v>
      </c>
      <c r="H6" s="18" t="s">
        <v>97</v>
      </c>
      <c r="I6" s="18" t="s">
        <v>96</v>
      </c>
      <c r="J6" s="18" t="s">
        <v>95</v>
      </c>
    </row>
    <row r="7" spans="1:10" x14ac:dyDescent="0.2">
      <c r="A7" s="19" t="s">
        <v>94</v>
      </c>
      <c r="B7" s="20">
        <v>88688</v>
      </c>
      <c r="C7" s="20">
        <v>122098</v>
      </c>
      <c r="D7" s="20">
        <v>241135</v>
      </c>
      <c r="E7" s="20">
        <v>321606</v>
      </c>
      <c r="F7" s="20">
        <v>383256</v>
      </c>
      <c r="G7" s="3">
        <v>1.3767138733537796</v>
      </c>
      <c r="H7" s="3">
        <v>1.9749299742829531</v>
      </c>
      <c r="I7" s="3">
        <v>1.3337176270553839</v>
      </c>
      <c r="J7" s="3">
        <v>1.1916941848099849</v>
      </c>
    </row>
    <row r="8" spans="1:10" x14ac:dyDescent="0.2">
      <c r="A8" s="19" t="s">
        <v>93</v>
      </c>
      <c r="B8" s="21">
        <v>88688</v>
      </c>
      <c r="C8" s="21">
        <v>122098</v>
      </c>
      <c r="D8" s="21">
        <v>241135</v>
      </c>
      <c r="E8" s="21">
        <v>321606</v>
      </c>
      <c r="F8" s="21">
        <v>383256</v>
      </c>
      <c r="G8" s="3"/>
      <c r="H8" s="3"/>
      <c r="I8" s="3"/>
      <c r="J8" s="3"/>
    </row>
    <row r="9" spans="1:10" x14ac:dyDescent="0.2">
      <c r="A9" s="19" t="s">
        <v>92</v>
      </c>
      <c r="B9" s="20">
        <v>32375</v>
      </c>
      <c r="C9" s="20">
        <v>52594</v>
      </c>
      <c r="D9" s="20">
        <v>85605</v>
      </c>
      <c r="E9" s="20">
        <v>131339</v>
      </c>
      <c r="F9" s="20">
        <v>174977</v>
      </c>
      <c r="G9" s="3">
        <v>1.6245250965250966</v>
      </c>
      <c r="H9" s="3">
        <v>1.6276571472031029</v>
      </c>
      <c r="I9" s="3">
        <v>1.5342444950645406</v>
      </c>
      <c r="J9" s="3">
        <v>1.3322546996703188</v>
      </c>
    </row>
    <row r="10" spans="1:10" x14ac:dyDescent="0.2">
      <c r="A10" s="19" t="s">
        <v>91</v>
      </c>
      <c r="B10" s="20">
        <v>932</v>
      </c>
      <c r="C10" s="20">
        <v>922</v>
      </c>
      <c r="D10" s="20">
        <v>1028</v>
      </c>
      <c r="E10" s="20">
        <v>1449</v>
      </c>
      <c r="F10" s="20">
        <v>1600</v>
      </c>
      <c r="G10" s="3">
        <v>0.98927038626609443</v>
      </c>
      <c r="H10" s="3">
        <v>1.1149674620390455</v>
      </c>
      <c r="I10" s="3">
        <v>1.4095330739299612</v>
      </c>
      <c r="J10" s="3">
        <v>1.1042097998619738</v>
      </c>
    </row>
    <row r="11" spans="1:10" x14ac:dyDescent="0.2">
      <c r="A11" s="19" t="s">
        <v>90</v>
      </c>
      <c r="B11" s="20">
        <v>482</v>
      </c>
      <c r="C11" s="20">
        <v>464</v>
      </c>
      <c r="D11" s="20">
        <v>541</v>
      </c>
      <c r="E11" s="20">
        <v>618</v>
      </c>
      <c r="F11" s="20">
        <v>877</v>
      </c>
      <c r="G11" s="3">
        <v>0.96265560165975106</v>
      </c>
      <c r="H11" s="3">
        <v>1.165948275862069</v>
      </c>
      <c r="I11" s="3">
        <v>1.1423290203327172</v>
      </c>
      <c r="J11" s="3">
        <v>1.419093851132686</v>
      </c>
    </row>
    <row r="12" spans="1:10" x14ac:dyDescent="0.2">
      <c r="A12" s="19" t="s">
        <v>89</v>
      </c>
      <c r="B12" s="20">
        <v>273</v>
      </c>
      <c r="C12" s="20">
        <v>457</v>
      </c>
      <c r="D12" s="20">
        <v>837</v>
      </c>
      <c r="E12" s="20">
        <v>2083</v>
      </c>
      <c r="F12" s="20">
        <v>3104</v>
      </c>
      <c r="G12" s="3">
        <v>1.673992673992674</v>
      </c>
      <c r="H12" s="3">
        <v>1.8315098468271336</v>
      </c>
      <c r="I12" s="3">
        <v>2.4886499402628437</v>
      </c>
      <c r="J12" s="3">
        <v>1.4901584253480558</v>
      </c>
    </row>
    <row r="13" spans="1:10" x14ac:dyDescent="0.2">
      <c r="A13" s="19" t="s">
        <v>88</v>
      </c>
      <c r="B13" s="20">
        <v>115</v>
      </c>
      <c r="C13" s="20">
        <v>204</v>
      </c>
      <c r="D13" s="20">
        <v>346</v>
      </c>
      <c r="E13" s="20">
        <v>798</v>
      </c>
      <c r="F13" s="20">
        <v>1648</v>
      </c>
      <c r="G13" s="3">
        <v>1.7739130434782608</v>
      </c>
      <c r="H13" s="3">
        <v>1.696078431372549</v>
      </c>
      <c r="I13" s="3">
        <v>2.3063583815028901</v>
      </c>
      <c r="J13" s="3">
        <v>2.0651629072681703</v>
      </c>
    </row>
    <row r="14" spans="1:10" x14ac:dyDescent="0.2">
      <c r="A14" s="19" t="s">
        <v>87</v>
      </c>
      <c r="B14" s="20">
        <v>479</v>
      </c>
      <c r="C14" s="20">
        <v>987</v>
      </c>
      <c r="D14" s="20">
        <v>2031</v>
      </c>
      <c r="E14" s="20">
        <v>3205</v>
      </c>
      <c r="F14" s="20">
        <v>4821</v>
      </c>
      <c r="G14" s="3">
        <v>2.0605427974947808</v>
      </c>
      <c r="H14" s="3">
        <v>2.0577507598784193</v>
      </c>
      <c r="I14" s="3">
        <v>1.5780403741999016</v>
      </c>
      <c r="J14" s="3">
        <v>1.5042121684867396</v>
      </c>
    </row>
    <row r="15" spans="1:10" x14ac:dyDescent="0.2">
      <c r="A15" s="19" t="s">
        <v>86</v>
      </c>
      <c r="B15" s="20">
        <v>277</v>
      </c>
      <c r="C15" s="20">
        <v>362</v>
      </c>
      <c r="D15" s="20">
        <v>590</v>
      </c>
      <c r="E15" s="20">
        <v>831</v>
      </c>
      <c r="F15" s="20">
        <v>1356</v>
      </c>
      <c r="G15" s="3">
        <v>1.3068592057761732</v>
      </c>
      <c r="H15" s="3">
        <v>1.6298342541436464</v>
      </c>
      <c r="I15" s="3">
        <v>1.4084745762711866</v>
      </c>
      <c r="J15" s="3">
        <v>1.6317689530685922</v>
      </c>
    </row>
    <row r="16" spans="1:10" x14ac:dyDescent="0.2">
      <c r="A16" s="19" t="s">
        <v>85</v>
      </c>
      <c r="B16" s="20">
        <v>320</v>
      </c>
      <c r="C16" s="20">
        <v>1035</v>
      </c>
      <c r="D16" s="20">
        <v>1454</v>
      </c>
      <c r="E16" s="20">
        <v>1728</v>
      </c>
      <c r="F16" s="20">
        <v>1859</v>
      </c>
      <c r="G16" s="3">
        <v>3.234375</v>
      </c>
      <c r="H16" s="3">
        <v>1.4048309178743961</v>
      </c>
      <c r="I16" s="3">
        <v>1.188445667125172</v>
      </c>
      <c r="J16" s="3">
        <v>1.0758101851851851</v>
      </c>
    </row>
    <row r="17" spans="1:10" x14ac:dyDescent="0.2">
      <c r="A17" s="19" t="s">
        <v>84</v>
      </c>
      <c r="B17" s="20">
        <v>37</v>
      </c>
      <c r="C17" s="20">
        <v>65</v>
      </c>
      <c r="D17" s="20">
        <v>103</v>
      </c>
      <c r="E17" s="20">
        <v>151</v>
      </c>
      <c r="F17" s="20">
        <v>265</v>
      </c>
      <c r="G17" s="3">
        <v>1.7567567567567568</v>
      </c>
      <c r="H17" s="3">
        <v>1.5846153846153845</v>
      </c>
      <c r="I17" s="3">
        <v>1.4660194174757282</v>
      </c>
      <c r="J17" s="3">
        <v>1.7549668874172186</v>
      </c>
    </row>
    <row r="18" spans="1:10" x14ac:dyDescent="0.2">
      <c r="A18" s="19" t="s">
        <v>83</v>
      </c>
      <c r="B18" s="20">
        <v>233</v>
      </c>
      <c r="C18" s="20">
        <v>302</v>
      </c>
      <c r="D18" s="20">
        <v>509</v>
      </c>
      <c r="E18" s="20">
        <v>832</v>
      </c>
      <c r="F18" s="20">
        <v>1044</v>
      </c>
      <c r="G18" s="3">
        <v>1.296137339055794</v>
      </c>
      <c r="H18" s="3">
        <v>1.685430463576159</v>
      </c>
      <c r="I18" s="3">
        <v>1.6345776031434185</v>
      </c>
      <c r="J18" s="3">
        <v>1.2548076923076923</v>
      </c>
    </row>
    <row r="19" spans="1:10" x14ac:dyDescent="0.2">
      <c r="A19" s="19" t="s">
        <v>82</v>
      </c>
      <c r="B19" s="20">
        <v>12559</v>
      </c>
      <c r="C19" s="20">
        <v>23847</v>
      </c>
      <c r="D19" s="20">
        <v>37948</v>
      </c>
      <c r="E19" s="20">
        <v>54061</v>
      </c>
      <c r="F19" s="20">
        <v>69999</v>
      </c>
      <c r="G19" s="3">
        <v>1.8987976749741222</v>
      </c>
      <c r="H19" s="3">
        <v>1.5913112760514949</v>
      </c>
      <c r="I19" s="3">
        <v>1.4246073574364921</v>
      </c>
      <c r="J19" s="3">
        <v>1.294815116257561</v>
      </c>
    </row>
    <row r="20" spans="1:10" x14ac:dyDescent="0.2">
      <c r="A20" s="19" t="s">
        <v>81</v>
      </c>
      <c r="B20" s="20">
        <v>603</v>
      </c>
      <c r="C20" s="20">
        <v>623</v>
      </c>
      <c r="D20" s="20">
        <v>822</v>
      </c>
      <c r="E20" s="20">
        <v>1013</v>
      </c>
      <c r="F20" s="20">
        <v>1286</v>
      </c>
      <c r="G20" s="3">
        <v>1.0331674958540631</v>
      </c>
      <c r="H20" s="3">
        <v>1.319422150882825</v>
      </c>
      <c r="I20" s="3">
        <v>1.2323600973236011</v>
      </c>
      <c r="J20" s="3">
        <v>1.2694965449160909</v>
      </c>
    </row>
    <row r="21" spans="1:10" x14ac:dyDescent="0.2">
      <c r="A21" s="19" t="s">
        <v>80</v>
      </c>
      <c r="B21" s="20">
        <v>415</v>
      </c>
      <c r="C21" s="20">
        <v>510</v>
      </c>
      <c r="D21" s="20">
        <v>1063</v>
      </c>
      <c r="E21" s="20">
        <v>1144</v>
      </c>
      <c r="F21" s="20">
        <v>1723</v>
      </c>
      <c r="G21" s="3">
        <v>1.2289156626506024</v>
      </c>
      <c r="H21" s="3">
        <v>2.0843137254901962</v>
      </c>
      <c r="I21" s="3">
        <v>1.0761994355597366</v>
      </c>
      <c r="J21" s="3">
        <v>1.506118881118881</v>
      </c>
    </row>
    <row r="22" spans="1:10" x14ac:dyDescent="0.2">
      <c r="A22" s="19" t="s">
        <v>79</v>
      </c>
      <c r="B22" s="20">
        <v>1797</v>
      </c>
      <c r="C22" s="20">
        <v>2555</v>
      </c>
      <c r="D22" s="20">
        <v>3267</v>
      </c>
      <c r="E22" s="20">
        <v>4069</v>
      </c>
      <c r="F22" s="20">
        <v>5049</v>
      </c>
      <c r="G22" s="3">
        <v>1.4218141346688926</v>
      </c>
      <c r="H22" s="3">
        <v>1.2786692759295499</v>
      </c>
      <c r="I22" s="3">
        <v>1.2454851545760637</v>
      </c>
      <c r="J22" s="3">
        <v>1.2408454165642664</v>
      </c>
    </row>
    <row r="23" spans="1:10" x14ac:dyDescent="0.2">
      <c r="A23" s="19" t="s">
        <v>78</v>
      </c>
      <c r="B23" s="20">
        <v>519</v>
      </c>
      <c r="C23" s="20">
        <v>402</v>
      </c>
      <c r="D23" s="20">
        <v>445</v>
      </c>
      <c r="E23" s="20">
        <v>814</v>
      </c>
      <c r="F23" s="20">
        <v>1148</v>
      </c>
      <c r="G23" s="3">
        <v>0.77456647398843925</v>
      </c>
      <c r="H23" s="3">
        <v>1.1069651741293531</v>
      </c>
      <c r="I23" s="3">
        <v>1.8292134831460674</v>
      </c>
      <c r="J23" s="3">
        <v>1.4103194103194103</v>
      </c>
    </row>
    <row r="24" spans="1:10" x14ac:dyDescent="0.2">
      <c r="A24" s="19" t="s">
        <v>77</v>
      </c>
      <c r="B24" s="20">
        <v>802</v>
      </c>
      <c r="C24" s="20">
        <v>1554</v>
      </c>
      <c r="D24" s="20">
        <v>2493</v>
      </c>
      <c r="E24" s="20">
        <v>3132</v>
      </c>
      <c r="F24" s="20">
        <v>3543</v>
      </c>
      <c r="G24" s="3">
        <v>1.9376558603491272</v>
      </c>
      <c r="H24" s="3">
        <v>1.6042471042471043</v>
      </c>
      <c r="I24" s="3">
        <v>1.256317689530686</v>
      </c>
      <c r="J24" s="3">
        <v>1.1312260536398469</v>
      </c>
    </row>
    <row r="25" spans="1:10" x14ac:dyDescent="0.2">
      <c r="A25" s="19" t="s">
        <v>76</v>
      </c>
      <c r="B25" s="20">
        <v>240</v>
      </c>
      <c r="C25" s="20">
        <v>224</v>
      </c>
      <c r="D25" s="20">
        <v>302</v>
      </c>
      <c r="E25" s="20">
        <v>661</v>
      </c>
      <c r="F25" s="20">
        <v>1283</v>
      </c>
      <c r="G25" s="3">
        <v>0.93333333333333335</v>
      </c>
      <c r="H25" s="3">
        <v>1.3482142857142858</v>
      </c>
      <c r="I25" s="3">
        <v>2.1887417218543046</v>
      </c>
      <c r="J25" s="3">
        <v>1.940998487140696</v>
      </c>
    </row>
    <row r="26" spans="1:10" x14ac:dyDescent="0.2">
      <c r="A26" s="19" t="s">
        <v>75</v>
      </c>
      <c r="B26" s="20">
        <v>327</v>
      </c>
      <c r="C26" s="20">
        <v>383</v>
      </c>
      <c r="D26" s="20">
        <v>561</v>
      </c>
      <c r="E26" s="20">
        <v>859</v>
      </c>
      <c r="F26" s="20">
        <v>1206</v>
      </c>
      <c r="G26" s="3">
        <v>1.1712538226299694</v>
      </c>
      <c r="H26" s="3">
        <v>1.4647519582245432</v>
      </c>
      <c r="I26" s="3">
        <v>1.5311942959001783</v>
      </c>
      <c r="J26" s="3">
        <v>1.4039580908032596</v>
      </c>
    </row>
    <row r="27" spans="1:10" x14ac:dyDescent="0.2">
      <c r="A27" s="19" t="s">
        <v>74</v>
      </c>
      <c r="B27" s="20">
        <v>11965</v>
      </c>
      <c r="C27" s="20">
        <v>17698</v>
      </c>
      <c r="D27" s="20">
        <v>31265</v>
      </c>
      <c r="E27" s="20">
        <v>53891</v>
      </c>
      <c r="F27" s="20">
        <v>73166</v>
      </c>
      <c r="G27" s="3">
        <v>1.4791475135812788</v>
      </c>
      <c r="H27" s="3">
        <v>1.766583794779071</v>
      </c>
      <c r="I27" s="3">
        <v>1.7236846313769392</v>
      </c>
      <c r="J27" s="3">
        <v>1.3576664006977046</v>
      </c>
    </row>
    <row r="28" spans="1:10" x14ac:dyDescent="0.2">
      <c r="A28" s="19" t="s">
        <v>73</v>
      </c>
      <c r="B28" s="20">
        <v>6125</v>
      </c>
      <c r="C28" s="20">
        <v>6709</v>
      </c>
      <c r="D28" s="20">
        <v>8368</v>
      </c>
      <c r="E28" s="20">
        <v>12423</v>
      </c>
      <c r="F28" s="20">
        <v>18447</v>
      </c>
      <c r="G28" s="3">
        <v>1.0953469387755101</v>
      </c>
      <c r="H28" s="3">
        <v>1.2472797734386645</v>
      </c>
      <c r="I28" s="3">
        <v>1.4845841300191205</v>
      </c>
      <c r="J28" s="3">
        <v>1.4849070272880946</v>
      </c>
    </row>
    <row r="29" spans="1:10" x14ac:dyDescent="0.2">
      <c r="A29" s="19" t="s">
        <v>72</v>
      </c>
      <c r="B29" s="20">
        <v>764</v>
      </c>
      <c r="C29" s="20">
        <v>688</v>
      </c>
      <c r="D29" s="20">
        <v>929</v>
      </c>
      <c r="E29" s="20">
        <v>1309</v>
      </c>
      <c r="F29" s="20">
        <v>1585</v>
      </c>
      <c r="G29" s="3">
        <v>0.90052356020942403</v>
      </c>
      <c r="H29" s="3">
        <v>1.3502906976744187</v>
      </c>
      <c r="I29" s="3">
        <v>1.4090419806243273</v>
      </c>
      <c r="J29" s="3">
        <v>1.2108479755538579</v>
      </c>
    </row>
    <row r="30" spans="1:10" x14ac:dyDescent="0.2">
      <c r="A30" s="19" t="s">
        <v>71</v>
      </c>
      <c r="B30" s="20">
        <v>2412</v>
      </c>
      <c r="C30" s="20">
        <v>2024</v>
      </c>
      <c r="D30" s="20">
        <v>1852</v>
      </c>
      <c r="E30" s="20">
        <v>1919</v>
      </c>
      <c r="F30" s="20">
        <v>2141</v>
      </c>
      <c r="G30" s="3">
        <v>0.83913764510779432</v>
      </c>
      <c r="H30" s="3">
        <v>0.91501976284584985</v>
      </c>
      <c r="I30" s="3">
        <v>1.0361771058315334</v>
      </c>
      <c r="J30" s="3">
        <v>1.1156852527357999</v>
      </c>
    </row>
    <row r="31" spans="1:10" x14ac:dyDescent="0.2">
      <c r="A31" s="19" t="s">
        <v>70</v>
      </c>
      <c r="B31" s="20">
        <v>511</v>
      </c>
      <c r="C31" s="20">
        <v>466</v>
      </c>
      <c r="D31" s="20">
        <v>492</v>
      </c>
      <c r="E31" s="20">
        <v>591</v>
      </c>
      <c r="F31" s="20">
        <v>752</v>
      </c>
      <c r="G31" s="3">
        <v>0.9119373776908023</v>
      </c>
      <c r="H31" s="3">
        <v>1.055793991416309</v>
      </c>
      <c r="I31" s="3">
        <v>1.2012195121951219</v>
      </c>
      <c r="J31" s="3">
        <v>1.272419627749577</v>
      </c>
    </row>
    <row r="32" spans="1:10" x14ac:dyDescent="0.2">
      <c r="A32" s="19" t="s">
        <v>69</v>
      </c>
      <c r="B32" s="20">
        <v>531</v>
      </c>
      <c r="C32" s="20">
        <v>584</v>
      </c>
      <c r="D32" s="20">
        <v>756</v>
      </c>
      <c r="E32" s="20">
        <v>1499</v>
      </c>
      <c r="F32" s="20">
        <v>2631</v>
      </c>
      <c r="G32" s="3">
        <v>1.0998116760828625</v>
      </c>
      <c r="H32" s="3">
        <v>1.2945205479452055</v>
      </c>
      <c r="I32" s="3">
        <v>1.9828042328042328</v>
      </c>
      <c r="J32" s="3">
        <v>1.7551701134089392</v>
      </c>
    </row>
    <row r="33" spans="1:10" x14ac:dyDescent="0.2">
      <c r="A33" s="19" t="s">
        <v>68</v>
      </c>
      <c r="B33" s="20">
        <v>370</v>
      </c>
      <c r="C33" s="20">
        <v>419</v>
      </c>
      <c r="D33" s="20">
        <v>565</v>
      </c>
      <c r="E33" s="20">
        <v>808</v>
      </c>
      <c r="F33" s="20">
        <v>1244</v>
      </c>
      <c r="G33" s="3">
        <v>1.1324324324324324</v>
      </c>
      <c r="H33" s="3">
        <v>1.3484486873508352</v>
      </c>
      <c r="I33" s="3">
        <v>1.4300884955752213</v>
      </c>
      <c r="J33" s="3">
        <v>1.5396039603960396</v>
      </c>
    </row>
    <row r="34" spans="1:10" x14ac:dyDescent="0.2">
      <c r="A34" s="19" t="s">
        <v>67</v>
      </c>
      <c r="B34" s="20">
        <v>55</v>
      </c>
      <c r="C34" s="20">
        <v>96</v>
      </c>
      <c r="D34" s="20">
        <v>165</v>
      </c>
      <c r="E34" s="20">
        <v>364</v>
      </c>
      <c r="F34" s="20">
        <v>854</v>
      </c>
      <c r="G34" s="3">
        <v>1.7454545454545454</v>
      </c>
      <c r="H34" s="3">
        <v>1.71875</v>
      </c>
      <c r="I34" s="3">
        <v>2.2060606060606061</v>
      </c>
      <c r="J34" s="3">
        <v>2.3461538461538463</v>
      </c>
    </row>
    <row r="35" spans="1:10" x14ac:dyDescent="0.2">
      <c r="A35" s="19" t="s">
        <v>66</v>
      </c>
      <c r="B35" s="20">
        <v>930</v>
      </c>
      <c r="C35" s="20">
        <v>968</v>
      </c>
      <c r="D35" s="20">
        <v>1314</v>
      </c>
      <c r="E35" s="20">
        <v>1802</v>
      </c>
      <c r="F35" s="20">
        <v>2220</v>
      </c>
      <c r="G35" s="3">
        <v>1.0408602150537634</v>
      </c>
      <c r="H35" s="3">
        <v>1.3574380165289257</v>
      </c>
      <c r="I35" s="3">
        <v>1.3713850837138508</v>
      </c>
      <c r="J35" s="3">
        <v>1.2319644839067703</v>
      </c>
    </row>
    <row r="36" spans="1:10" x14ac:dyDescent="0.2">
      <c r="A36" s="19" t="s">
        <v>65</v>
      </c>
      <c r="B36" s="20">
        <v>287</v>
      </c>
      <c r="C36" s="20">
        <v>227</v>
      </c>
      <c r="D36" s="20">
        <v>179</v>
      </c>
      <c r="E36" s="20">
        <v>270</v>
      </c>
      <c r="F36" s="20">
        <v>377</v>
      </c>
      <c r="G36" s="3">
        <v>0.7909407665505227</v>
      </c>
      <c r="H36" s="3">
        <v>0.78854625550660795</v>
      </c>
      <c r="I36" s="3">
        <v>1.5083798882681565</v>
      </c>
      <c r="J36" s="3">
        <v>1.3962962962962964</v>
      </c>
    </row>
    <row r="37" spans="1:10" x14ac:dyDescent="0.2">
      <c r="A37" s="19" t="s">
        <v>64</v>
      </c>
      <c r="B37" s="20">
        <v>201</v>
      </c>
      <c r="C37" s="20">
        <v>297</v>
      </c>
      <c r="D37" s="20">
        <v>378</v>
      </c>
      <c r="E37" s="20">
        <v>584</v>
      </c>
      <c r="F37" s="20">
        <v>964</v>
      </c>
      <c r="G37" s="3">
        <v>1.4776119402985075</v>
      </c>
      <c r="H37" s="3">
        <v>1.2727272727272727</v>
      </c>
      <c r="I37" s="3">
        <v>1.5449735449735449</v>
      </c>
      <c r="J37" s="3">
        <v>1.6506849315068493</v>
      </c>
    </row>
    <row r="38" spans="1:10" x14ac:dyDescent="0.2">
      <c r="A38" s="19" t="s">
        <v>63</v>
      </c>
      <c r="B38" s="20">
        <v>0</v>
      </c>
      <c r="C38" s="20">
        <v>860</v>
      </c>
      <c r="D38" s="20">
        <v>1648</v>
      </c>
      <c r="E38" s="20">
        <v>3180</v>
      </c>
      <c r="F38" s="20">
        <v>5571</v>
      </c>
      <c r="G38" s="3" t="e">
        <v>#DIV/0!</v>
      </c>
      <c r="H38" s="3">
        <v>1.9162790697674419</v>
      </c>
      <c r="I38" s="3">
        <v>1.9296116504854368</v>
      </c>
      <c r="J38" s="3">
        <v>1.7518867924528303</v>
      </c>
    </row>
    <row r="39" spans="1:10" x14ac:dyDescent="0.2">
      <c r="A39" s="19" t="s">
        <v>62</v>
      </c>
      <c r="B39" s="20">
        <v>64</v>
      </c>
      <c r="C39" s="20">
        <v>80</v>
      </c>
      <c r="D39" s="20">
        <v>90</v>
      </c>
      <c r="E39" s="20">
        <v>97</v>
      </c>
      <c r="F39" s="20">
        <v>108</v>
      </c>
      <c r="G39" s="3">
        <v>1.25</v>
      </c>
      <c r="H39" s="3">
        <v>1.125</v>
      </c>
      <c r="I39" s="3">
        <v>1.0777777777777777</v>
      </c>
      <c r="J39" s="3">
        <v>1.1134020618556701</v>
      </c>
    </row>
    <row r="40" spans="1:10" x14ac:dyDescent="0.2">
      <c r="A40" s="19" t="s">
        <v>61</v>
      </c>
      <c r="B40" s="20">
        <v>819</v>
      </c>
      <c r="C40" s="20">
        <v>3545</v>
      </c>
      <c r="D40" s="20">
        <v>4702</v>
      </c>
      <c r="E40" s="20">
        <v>6594</v>
      </c>
      <c r="F40" s="20">
        <v>9532</v>
      </c>
      <c r="G40" s="3">
        <v>4.3284493284493282</v>
      </c>
      <c r="H40" s="3">
        <v>1.3263751763046545</v>
      </c>
      <c r="I40" s="3">
        <v>1.402381965121225</v>
      </c>
      <c r="J40" s="3">
        <v>1.4455565665756749</v>
      </c>
    </row>
    <row r="41" spans="1:10" x14ac:dyDescent="0.2">
      <c r="A41" s="19" t="s">
        <v>60</v>
      </c>
      <c r="B41" s="20">
        <v>18</v>
      </c>
      <c r="C41" s="20">
        <v>38</v>
      </c>
      <c r="D41" s="20">
        <v>83</v>
      </c>
      <c r="E41" s="20">
        <v>125</v>
      </c>
      <c r="F41" s="20">
        <v>309</v>
      </c>
      <c r="G41" s="3">
        <v>2.1111111111111112</v>
      </c>
      <c r="H41" s="3">
        <v>2.1842105263157894</v>
      </c>
      <c r="I41" s="3">
        <v>1.5060240963855422</v>
      </c>
      <c r="J41" s="3">
        <v>2.472</v>
      </c>
    </row>
    <row r="42" spans="1:10" x14ac:dyDescent="0.2">
      <c r="A42" s="19" t="s">
        <v>59</v>
      </c>
      <c r="B42" s="20">
        <v>0</v>
      </c>
      <c r="C42" s="20">
        <v>2484</v>
      </c>
      <c r="D42" s="20">
        <v>2695</v>
      </c>
      <c r="E42" s="20">
        <v>2834</v>
      </c>
      <c r="F42" s="20">
        <v>3762</v>
      </c>
      <c r="G42" s="3" t="e">
        <v>#DIV/0!</v>
      </c>
      <c r="H42" s="3">
        <v>1.0849436392914653</v>
      </c>
      <c r="I42" s="3">
        <v>1.0515769944341373</v>
      </c>
      <c r="J42" s="3">
        <v>1.3274523641496119</v>
      </c>
    </row>
    <row r="43" spans="1:10" x14ac:dyDescent="0.2">
      <c r="A43" s="19" t="s">
        <v>58</v>
      </c>
      <c r="B43" s="20">
        <v>68</v>
      </c>
      <c r="C43" s="20">
        <v>80</v>
      </c>
      <c r="D43" s="20">
        <v>103</v>
      </c>
      <c r="E43" s="20">
        <v>152</v>
      </c>
      <c r="F43" s="20">
        <v>199</v>
      </c>
      <c r="G43" s="3">
        <v>1.1764705882352942</v>
      </c>
      <c r="H43" s="3">
        <v>1.2875000000000001</v>
      </c>
      <c r="I43" s="3">
        <v>1.4757281553398058</v>
      </c>
      <c r="J43" s="3">
        <v>1.3092105263157894</v>
      </c>
    </row>
    <row r="44" spans="1:10" x14ac:dyDescent="0.2">
      <c r="A44" s="19" t="s">
        <v>57</v>
      </c>
      <c r="B44" s="20">
        <v>16</v>
      </c>
      <c r="C44" s="20">
        <v>18</v>
      </c>
      <c r="D44" s="20">
        <v>22</v>
      </c>
      <c r="E44" s="20">
        <v>25</v>
      </c>
      <c r="F44" s="20">
        <v>36</v>
      </c>
      <c r="G44" s="3">
        <v>1.125</v>
      </c>
      <c r="H44" s="3">
        <v>1.2222222222222223</v>
      </c>
      <c r="I44" s="3">
        <v>1.1363636363636365</v>
      </c>
      <c r="J44" s="3">
        <v>1.44</v>
      </c>
    </row>
    <row r="45" spans="1:10" x14ac:dyDescent="0.2">
      <c r="A45" s="19" t="s">
        <v>56</v>
      </c>
      <c r="B45" s="20">
        <v>67</v>
      </c>
      <c r="C45" s="20">
        <v>95</v>
      </c>
      <c r="D45" s="20">
        <v>116</v>
      </c>
      <c r="E45" s="20">
        <v>199</v>
      </c>
      <c r="F45" s="20">
        <v>180</v>
      </c>
      <c r="G45" s="3">
        <v>1.4179104477611941</v>
      </c>
      <c r="H45" s="3">
        <v>1.2210526315789474</v>
      </c>
      <c r="I45" s="3">
        <v>1.7155172413793103</v>
      </c>
      <c r="J45" s="3">
        <v>0.90452261306532666</v>
      </c>
    </row>
    <row r="46" spans="1:10" x14ac:dyDescent="0.2">
      <c r="A46" s="19" t="s">
        <v>55</v>
      </c>
      <c r="B46" s="20">
        <v>48</v>
      </c>
      <c r="C46" s="20">
        <v>57</v>
      </c>
      <c r="D46" s="20">
        <v>81</v>
      </c>
      <c r="E46" s="20">
        <v>166</v>
      </c>
      <c r="F46" s="20">
        <v>519</v>
      </c>
      <c r="G46" s="3">
        <v>1.1875</v>
      </c>
      <c r="H46" s="3">
        <v>1.4210526315789473</v>
      </c>
      <c r="I46" s="3">
        <v>2.0493827160493829</v>
      </c>
      <c r="J46" s="3">
        <v>3.1265060240963853</v>
      </c>
    </row>
    <row r="47" spans="1:10" x14ac:dyDescent="0.2">
      <c r="A47" s="19" t="s">
        <v>54</v>
      </c>
      <c r="B47" s="20">
        <v>602</v>
      </c>
      <c r="C47" s="20">
        <v>773</v>
      </c>
      <c r="D47" s="20">
        <v>1602</v>
      </c>
      <c r="E47" s="20">
        <v>3093</v>
      </c>
      <c r="F47" s="20">
        <v>4527</v>
      </c>
      <c r="G47" s="3">
        <v>1.2840531561461794</v>
      </c>
      <c r="H47" s="3">
        <v>2.072445019404916</v>
      </c>
      <c r="I47" s="3">
        <v>1.9307116104868913</v>
      </c>
      <c r="J47" s="3">
        <v>1.4636275460717749</v>
      </c>
    </row>
    <row r="48" spans="1:10" x14ac:dyDescent="0.2">
      <c r="A48" s="19" t="s">
        <v>53</v>
      </c>
      <c r="B48" s="20">
        <v>1939</v>
      </c>
      <c r="C48" s="20">
        <v>4547</v>
      </c>
      <c r="D48" s="20">
        <v>7915</v>
      </c>
      <c r="E48" s="20">
        <v>75609</v>
      </c>
      <c r="F48" s="20">
        <v>63041</v>
      </c>
      <c r="G48" s="3">
        <v>2.3450232078390925</v>
      </c>
      <c r="H48" s="3">
        <v>1.7407081592258633</v>
      </c>
      <c r="I48" s="3">
        <v>9.5526216045483263</v>
      </c>
      <c r="J48" s="3">
        <v>0.83377640228015182</v>
      </c>
    </row>
    <row r="49" spans="1:10" x14ac:dyDescent="0.2">
      <c r="A49" s="19" t="s">
        <v>52</v>
      </c>
      <c r="B49" s="20">
        <v>54</v>
      </c>
      <c r="C49" s="20">
        <v>64</v>
      </c>
      <c r="D49" s="20">
        <v>94</v>
      </c>
      <c r="E49" s="20">
        <v>132</v>
      </c>
      <c r="F49" s="20">
        <v>166</v>
      </c>
      <c r="G49" s="3">
        <v>1.1851851851851851</v>
      </c>
      <c r="H49" s="3">
        <v>1.46875</v>
      </c>
      <c r="I49" s="3">
        <v>1.4042553191489362</v>
      </c>
      <c r="J49" s="3">
        <v>1.2575757575757576</v>
      </c>
    </row>
    <row r="50" spans="1:10" x14ac:dyDescent="0.2">
      <c r="A50" s="19" t="s">
        <v>51</v>
      </c>
      <c r="B50" s="20">
        <v>0</v>
      </c>
      <c r="C50" s="20">
        <v>50</v>
      </c>
      <c r="D50" s="20">
        <v>53</v>
      </c>
      <c r="E50" s="20">
        <v>110</v>
      </c>
      <c r="F50" s="20">
        <v>193</v>
      </c>
      <c r="G50" s="3" t="e">
        <v>#DIV/0!</v>
      </c>
      <c r="H50" s="3">
        <v>1.06</v>
      </c>
      <c r="I50" s="3">
        <v>2.0754716981132075</v>
      </c>
      <c r="J50" s="3">
        <v>1.7545454545454546</v>
      </c>
    </row>
    <row r="51" spans="1:10" x14ac:dyDescent="0.2">
      <c r="A51" s="19" t="s">
        <v>50</v>
      </c>
      <c r="B51" s="20"/>
      <c r="C51" s="20"/>
      <c r="D51" s="20">
        <v>45893</v>
      </c>
      <c r="E51" s="20">
        <v>48110</v>
      </c>
      <c r="F51" s="20">
        <v>33803</v>
      </c>
      <c r="G51" s="3" t="e">
        <v>#DIV/0!</v>
      </c>
      <c r="H51" s="3" t="e">
        <v>#DIV/0!</v>
      </c>
      <c r="I51" s="3">
        <v>1.0483080208310636</v>
      </c>
      <c r="J51" s="3">
        <v>0.70261899812928708</v>
      </c>
    </row>
    <row r="52" spans="1:10" x14ac:dyDescent="0.2">
      <c r="A52" s="19" t="s">
        <v>49</v>
      </c>
      <c r="B52" s="20">
        <v>616</v>
      </c>
      <c r="C52" s="20">
        <v>2003</v>
      </c>
      <c r="D52" s="20">
        <v>3703</v>
      </c>
      <c r="E52" s="20">
        <v>4577</v>
      </c>
      <c r="F52" s="20">
        <v>5657</v>
      </c>
      <c r="G52" s="3">
        <v>3.2516233766233764</v>
      </c>
      <c r="H52" s="3">
        <v>1.8487269096355468</v>
      </c>
      <c r="I52" s="3">
        <v>1.2360248447204969</v>
      </c>
      <c r="J52" s="3">
        <v>1.2359624207996505</v>
      </c>
    </row>
    <row r="53" spans="1:10" x14ac:dyDescent="0.2">
      <c r="A53" s="19" t="s">
        <v>48</v>
      </c>
      <c r="B53" s="20">
        <v>57</v>
      </c>
      <c r="C53" s="20">
        <v>114</v>
      </c>
      <c r="D53" s="20">
        <v>229</v>
      </c>
      <c r="E53" s="20">
        <v>312</v>
      </c>
      <c r="F53" s="20">
        <v>415</v>
      </c>
      <c r="G53" s="3">
        <v>2</v>
      </c>
      <c r="H53" s="3">
        <v>2.0087719298245612</v>
      </c>
      <c r="I53" s="3">
        <v>1.3624454148471616</v>
      </c>
      <c r="J53" s="3">
        <v>1.3301282051282051</v>
      </c>
    </row>
    <row r="54" spans="1:10" x14ac:dyDescent="0.2">
      <c r="A54" s="19" t="s">
        <v>47</v>
      </c>
      <c r="B54" s="20">
        <v>229</v>
      </c>
      <c r="C54" s="20">
        <v>471</v>
      </c>
      <c r="D54" s="20">
        <v>858</v>
      </c>
      <c r="E54" s="20">
        <v>1396</v>
      </c>
      <c r="F54" s="20">
        <v>1623</v>
      </c>
      <c r="G54" s="3">
        <v>2.0567685589519651</v>
      </c>
      <c r="H54" s="3">
        <v>1.8216560509554141</v>
      </c>
      <c r="I54" s="3">
        <v>1.627039627039627</v>
      </c>
      <c r="J54" s="3">
        <v>1.1626074498567336</v>
      </c>
    </row>
    <row r="55" spans="1:10" x14ac:dyDescent="0.2">
      <c r="A55" s="19" t="s">
        <v>46</v>
      </c>
      <c r="B55" s="20">
        <v>983</v>
      </c>
      <c r="C55" s="20">
        <v>1845</v>
      </c>
      <c r="D55" s="20">
        <v>2978</v>
      </c>
      <c r="E55" s="20">
        <v>4422</v>
      </c>
      <c r="F55" s="20">
        <v>5990</v>
      </c>
      <c r="G55" s="3">
        <v>1.8769074262461851</v>
      </c>
      <c r="H55" s="3">
        <v>1.6140921409214093</v>
      </c>
      <c r="I55" s="3">
        <v>1.4848891873740766</v>
      </c>
      <c r="J55" s="3">
        <v>1.3545906829488918</v>
      </c>
    </row>
    <row r="56" spans="1:10" x14ac:dyDescent="0.2">
      <c r="A56" s="19" t="s">
        <v>45</v>
      </c>
      <c r="B56" s="20"/>
      <c r="C56" s="20"/>
      <c r="D56" s="20">
        <v>14838</v>
      </c>
      <c r="E56" s="20">
        <v>16550</v>
      </c>
      <c r="F56" s="20">
        <v>15194</v>
      </c>
      <c r="G56" s="3" t="e">
        <v>#DIV/0!</v>
      </c>
      <c r="H56" s="3" t="e">
        <v>#DIV/0!</v>
      </c>
      <c r="I56" s="3">
        <v>1.1153794311901875</v>
      </c>
      <c r="J56" s="3">
        <v>0.91806646525679758</v>
      </c>
    </row>
    <row r="57" spans="1:10" x14ac:dyDescent="0.2">
      <c r="A57" s="19" t="s">
        <v>44</v>
      </c>
      <c r="B57" s="20">
        <v>18531</v>
      </c>
      <c r="C57" s="20">
        <v>21024</v>
      </c>
      <c r="D57" s="20">
        <v>31396</v>
      </c>
      <c r="E57" s="20">
        <v>44101</v>
      </c>
      <c r="F57" s="20">
        <v>56723</v>
      </c>
      <c r="G57" s="3">
        <v>1.1345313258863525</v>
      </c>
      <c r="H57" s="3">
        <v>1.4933409436834095</v>
      </c>
      <c r="I57" s="3">
        <v>1.4046693846349854</v>
      </c>
      <c r="J57" s="3">
        <v>1.286206661980454</v>
      </c>
    </row>
    <row r="58" spans="1:10" x14ac:dyDescent="0.2">
      <c r="A58" s="19" t="s">
        <v>43</v>
      </c>
      <c r="B58" s="20">
        <v>3560</v>
      </c>
      <c r="C58" s="20">
        <v>3777</v>
      </c>
      <c r="D58" s="20">
        <v>4560</v>
      </c>
      <c r="E58" s="20">
        <v>5968</v>
      </c>
      <c r="F58" s="20">
        <v>7437</v>
      </c>
      <c r="G58" s="3">
        <v>1.0609550561797754</v>
      </c>
      <c r="H58" s="3">
        <v>1.2073073868149324</v>
      </c>
      <c r="I58" s="3">
        <v>1.3087719298245615</v>
      </c>
      <c r="J58" s="3">
        <v>1.2461461126005362</v>
      </c>
    </row>
    <row r="59" spans="1:10" x14ac:dyDescent="0.2">
      <c r="A59" s="19" t="s">
        <v>42</v>
      </c>
      <c r="B59" s="20">
        <v>1208</v>
      </c>
      <c r="C59" s="20">
        <v>943</v>
      </c>
      <c r="D59" s="20">
        <v>976</v>
      </c>
      <c r="E59" s="20">
        <v>1255</v>
      </c>
      <c r="F59" s="20">
        <v>1760</v>
      </c>
      <c r="G59" s="3">
        <v>0.7806291390728477</v>
      </c>
      <c r="H59" s="3">
        <v>1.0349946977730646</v>
      </c>
      <c r="I59" s="3">
        <v>1.285860655737705</v>
      </c>
      <c r="J59" s="3">
        <v>1.402390438247012</v>
      </c>
    </row>
    <row r="60" spans="1:10" x14ac:dyDescent="0.2">
      <c r="A60" s="19" t="s">
        <v>41</v>
      </c>
      <c r="B60" s="20">
        <v>385</v>
      </c>
      <c r="C60" s="20">
        <v>246</v>
      </c>
      <c r="D60" s="20">
        <v>288</v>
      </c>
      <c r="E60" s="20">
        <v>356</v>
      </c>
      <c r="F60" s="20">
        <v>519</v>
      </c>
      <c r="G60" s="3">
        <v>0.63896103896103895</v>
      </c>
      <c r="H60" s="3">
        <v>1.1707317073170731</v>
      </c>
      <c r="I60" s="3">
        <v>1.2361111111111112</v>
      </c>
      <c r="J60" s="3">
        <v>1.4578651685393258</v>
      </c>
    </row>
    <row r="61" spans="1:10" x14ac:dyDescent="0.2">
      <c r="A61" s="19" t="s">
        <v>40</v>
      </c>
      <c r="B61" s="20">
        <v>1011</v>
      </c>
      <c r="C61" s="20">
        <v>797</v>
      </c>
      <c r="D61" s="20">
        <v>1099</v>
      </c>
      <c r="E61" s="20">
        <v>1809</v>
      </c>
      <c r="F61" s="20">
        <v>2653</v>
      </c>
      <c r="G61" s="3">
        <v>0.78832838773491587</v>
      </c>
      <c r="H61" s="3">
        <v>1.3789209535759097</v>
      </c>
      <c r="I61" s="3">
        <v>1.6460418562329391</v>
      </c>
      <c r="J61" s="3">
        <v>1.4665561083471532</v>
      </c>
    </row>
    <row r="62" spans="1:10" x14ac:dyDescent="0.2">
      <c r="A62" s="19" t="s">
        <v>39</v>
      </c>
      <c r="B62" s="20">
        <v>2041</v>
      </c>
      <c r="C62" s="20">
        <v>2168</v>
      </c>
      <c r="D62" s="20">
        <v>4004</v>
      </c>
      <c r="E62" s="20">
        <v>5855</v>
      </c>
      <c r="F62" s="20">
        <v>7450</v>
      </c>
      <c r="G62" s="3">
        <v>1.0622243998040177</v>
      </c>
      <c r="H62" s="3">
        <v>1.8468634686346863</v>
      </c>
      <c r="I62" s="3">
        <v>1.4622877122877123</v>
      </c>
      <c r="J62" s="3">
        <v>1.2724167378309137</v>
      </c>
    </row>
    <row r="63" spans="1:10" x14ac:dyDescent="0.2">
      <c r="A63" s="19" t="s">
        <v>38</v>
      </c>
      <c r="B63" s="20">
        <v>508</v>
      </c>
      <c r="C63" s="20">
        <v>547</v>
      </c>
      <c r="D63" s="20">
        <v>625</v>
      </c>
      <c r="E63" s="20">
        <v>740</v>
      </c>
      <c r="F63" s="20">
        <v>1031</v>
      </c>
      <c r="G63" s="3">
        <v>1.0767716535433072</v>
      </c>
      <c r="H63" s="3">
        <v>1.1425959780621573</v>
      </c>
      <c r="I63" s="3">
        <v>1.1839999999999999</v>
      </c>
      <c r="J63" s="3">
        <v>1.3932432432432433</v>
      </c>
    </row>
    <row r="64" spans="1:10" x14ac:dyDescent="0.2">
      <c r="A64" s="19" t="s">
        <v>37</v>
      </c>
      <c r="B64" s="20">
        <v>1509</v>
      </c>
      <c r="C64" s="20">
        <v>1489</v>
      </c>
      <c r="D64" s="20">
        <v>3719</v>
      </c>
      <c r="E64" s="20">
        <v>4437</v>
      </c>
      <c r="F64" s="20">
        <v>4646</v>
      </c>
      <c r="G64" s="3">
        <v>0.98674618952948978</v>
      </c>
      <c r="H64" s="3">
        <v>2.4976494291470788</v>
      </c>
      <c r="I64" s="3">
        <v>1.1930626512503362</v>
      </c>
      <c r="J64" s="3">
        <v>1.0471038990308768</v>
      </c>
    </row>
    <row r="65" spans="1:10" x14ac:dyDescent="0.2">
      <c r="A65" s="19" t="s">
        <v>36</v>
      </c>
      <c r="B65" s="20">
        <v>970</v>
      </c>
      <c r="C65" s="20">
        <v>1087</v>
      </c>
      <c r="D65" s="20">
        <v>1464</v>
      </c>
      <c r="E65" s="20">
        <v>2193</v>
      </c>
      <c r="F65" s="20">
        <v>3267</v>
      </c>
      <c r="G65" s="3">
        <v>1.1206185567010309</v>
      </c>
      <c r="H65" s="3">
        <v>1.3468261269549218</v>
      </c>
      <c r="I65" s="3">
        <v>1.4979508196721312</v>
      </c>
      <c r="J65" s="3">
        <v>1.4897400820793434</v>
      </c>
    </row>
    <row r="66" spans="1:10" x14ac:dyDescent="0.2">
      <c r="A66" s="19" t="s">
        <v>35</v>
      </c>
      <c r="B66" s="20">
        <v>3462</v>
      </c>
      <c r="C66" s="20">
        <v>5250</v>
      </c>
      <c r="D66" s="20">
        <v>7717</v>
      </c>
      <c r="E66" s="20">
        <v>9972</v>
      </c>
      <c r="F66" s="20">
        <v>11000</v>
      </c>
      <c r="G66" s="3">
        <v>1.5164644714038129</v>
      </c>
      <c r="H66" s="3">
        <v>1.4699047619047618</v>
      </c>
      <c r="I66" s="3">
        <v>1.2922119994816639</v>
      </c>
      <c r="J66" s="3">
        <v>1.103088648215002</v>
      </c>
    </row>
    <row r="67" spans="1:10" x14ac:dyDescent="0.2">
      <c r="A67" s="19" t="s">
        <v>34</v>
      </c>
      <c r="B67" s="20">
        <v>162</v>
      </c>
      <c r="C67" s="20">
        <v>181</v>
      </c>
      <c r="D67" s="20">
        <v>286</v>
      </c>
      <c r="E67" s="20">
        <v>432</v>
      </c>
      <c r="F67" s="20">
        <v>560</v>
      </c>
      <c r="G67" s="3">
        <v>1.117283950617284</v>
      </c>
      <c r="H67" s="3">
        <v>1.580110497237569</v>
      </c>
      <c r="I67" s="3">
        <v>1.5104895104895104</v>
      </c>
      <c r="J67" s="3">
        <v>1.2962962962962963</v>
      </c>
    </row>
    <row r="68" spans="1:10" x14ac:dyDescent="0.2">
      <c r="A68" s="19" t="s">
        <v>33</v>
      </c>
      <c r="B68" s="20">
        <v>1243</v>
      </c>
      <c r="C68" s="20">
        <v>1415</v>
      </c>
      <c r="D68" s="20">
        <v>1696</v>
      </c>
      <c r="E68" s="20">
        <v>2962</v>
      </c>
      <c r="F68" s="20">
        <v>4709</v>
      </c>
      <c r="G68" s="3">
        <v>1.1383748994368463</v>
      </c>
      <c r="H68" s="3">
        <v>1.1985865724381626</v>
      </c>
      <c r="I68" s="3">
        <v>1.7464622641509433</v>
      </c>
      <c r="J68" s="3">
        <v>1.5898041863605672</v>
      </c>
    </row>
    <row r="69" spans="1:10" x14ac:dyDescent="0.2">
      <c r="A69" s="19" t="s">
        <v>32</v>
      </c>
      <c r="B69" s="20">
        <v>1146</v>
      </c>
      <c r="C69" s="20">
        <v>1533</v>
      </c>
      <c r="D69" s="20">
        <v>2165</v>
      </c>
      <c r="E69" s="20">
        <v>3485</v>
      </c>
      <c r="F69" s="20">
        <v>5177</v>
      </c>
      <c r="G69" s="3">
        <v>1.337696335078534</v>
      </c>
      <c r="H69" s="3">
        <v>1.4122635355512068</v>
      </c>
      <c r="I69" s="3">
        <v>1.6096997690531178</v>
      </c>
      <c r="J69" s="3">
        <v>1.4855093256814922</v>
      </c>
    </row>
    <row r="70" spans="1:10" x14ac:dyDescent="0.2">
      <c r="A70" s="19" t="s">
        <v>31</v>
      </c>
      <c r="B70" s="20">
        <v>182</v>
      </c>
      <c r="C70" s="20">
        <v>302</v>
      </c>
      <c r="D70" s="20">
        <v>677</v>
      </c>
      <c r="E70" s="20">
        <v>1267</v>
      </c>
      <c r="F70" s="20">
        <v>1926</v>
      </c>
      <c r="G70" s="3">
        <v>1.6593406593406594</v>
      </c>
      <c r="H70" s="3">
        <v>2.2417218543046356</v>
      </c>
      <c r="I70" s="3">
        <v>1.8714918759231904</v>
      </c>
      <c r="J70" s="3">
        <v>1.5201262825572217</v>
      </c>
    </row>
    <row r="71" spans="1:10" x14ac:dyDescent="0.2">
      <c r="A71" s="19" t="s">
        <v>30</v>
      </c>
      <c r="B71" s="20">
        <v>1144</v>
      </c>
      <c r="C71" s="20">
        <v>1289</v>
      </c>
      <c r="D71" s="20">
        <v>2120</v>
      </c>
      <c r="E71" s="20">
        <v>3370</v>
      </c>
      <c r="F71" s="20">
        <v>4588</v>
      </c>
      <c r="G71" s="3">
        <v>1.1267482517482517</v>
      </c>
      <c r="H71" s="3">
        <v>1.6446858029480218</v>
      </c>
      <c r="I71" s="3">
        <v>1.5896226415094339</v>
      </c>
      <c r="J71" s="3">
        <v>1.3614243323442137</v>
      </c>
    </row>
    <row r="72" spans="1:10" x14ac:dyDescent="0.2">
      <c r="A72" s="19" t="s">
        <v>29</v>
      </c>
      <c r="B72" s="20">
        <v>13595</v>
      </c>
      <c r="C72" s="20">
        <v>17399</v>
      </c>
      <c r="D72" s="20">
        <v>21888</v>
      </c>
      <c r="E72" s="20">
        <v>26200</v>
      </c>
      <c r="F72" s="20">
        <v>31530</v>
      </c>
      <c r="G72" s="3">
        <v>1.2798087532180948</v>
      </c>
      <c r="H72" s="3">
        <v>1.2580033335249152</v>
      </c>
      <c r="I72" s="3">
        <v>1.1970029239766082</v>
      </c>
      <c r="J72" s="3">
        <v>1.2034351145038167</v>
      </c>
    </row>
    <row r="73" spans="1:10" x14ac:dyDescent="0.2">
      <c r="A73" s="19" t="s">
        <v>28</v>
      </c>
      <c r="B73" s="20">
        <v>1061</v>
      </c>
      <c r="C73" s="20">
        <v>1710</v>
      </c>
      <c r="D73" s="20">
        <v>2333</v>
      </c>
      <c r="E73" s="20">
        <v>2613</v>
      </c>
      <c r="F73" s="20">
        <v>2656</v>
      </c>
      <c r="G73" s="3">
        <v>1.6116870876531575</v>
      </c>
      <c r="H73" s="3">
        <v>1.3643274853801171</v>
      </c>
      <c r="I73" s="3">
        <v>1.1200171453064725</v>
      </c>
      <c r="J73" s="3">
        <v>1.0164561806352852</v>
      </c>
    </row>
    <row r="74" spans="1:10" x14ac:dyDescent="0.2">
      <c r="A74" s="19" t="s">
        <v>27</v>
      </c>
      <c r="B74" s="20">
        <v>3857</v>
      </c>
      <c r="C74" s="20">
        <v>4681</v>
      </c>
      <c r="D74" s="20">
        <v>6084</v>
      </c>
      <c r="E74" s="20">
        <v>8188</v>
      </c>
      <c r="F74" s="20">
        <v>10681</v>
      </c>
      <c r="G74" s="3">
        <v>1.21363754213119</v>
      </c>
      <c r="H74" s="3">
        <v>1.2997222815637683</v>
      </c>
      <c r="I74" s="3">
        <v>1.3458251150558842</v>
      </c>
      <c r="J74" s="3">
        <v>1.3044699560332194</v>
      </c>
    </row>
    <row r="75" spans="1:10" x14ac:dyDescent="0.2">
      <c r="A75" s="19" t="s">
        <v>26</v>
      </c>
      <c r="B75" s="20">
        <v>73</v>
      </c>
      <c r="C75" s="20">
        <v>154</v>
      </c>
      <c r="D75" s="20">
        <v>262</v>
      </c>
      <c r="E75" s="20">
        <v>462</v>
      </c>
      <c r="F75" s="20">
        <v>953</v>
      </c>
      <c r="G75" s="3">
        <v>2.1095890410958904</v>
      </c>
      <c r="H75" s="3">
        <v>1.7012987012987013</v>
      </c>
      <c r="I75" s="3">
        <v>1.7633587786259541</v>
      </c>
      <c r="J75" s="3">
        <v>2.0627705627705626</v>
      </c>
    </row>
    <row r="76" spans="1:10" x14ac:dyDescent="0.2">
      <c r="A76" s="19" t="s">
        <v>25</v>
      </c>
      <c r="B76" s="20">
        <v>2443</v>
      </c>
      <c r="C76" s="20">
        <v>2690</v>
      </c>
      <c r="D76" s="20">
        <v>3508</v>
      </c>
      <c r="E76" s="20">
        <v>4476</v>
      </c>
      <c r="F76" s="20">
        <v>5945</v>
      </c>
      <c r="G76" s="3">
        <v>1.101105198526402</v>
      </c>
      <c r="H76" s="3">
        <v>1.3040892193308551</v>
      </c>
      <c r="I76" s="3">
        <v>1.2759407069555302</v>
      </c>
      <c r="J76" s="3">
        <v>1.3281948168007149</v>
      </c>
    </row>
    <row r="77" spans="1:10" x14ac:dyDescent="0.2">
      <c r="A77" s="19" t="s">
        <v>24</v>
      </c>
      <c r="B77" s="20">
        <v>5700</v>
      </c>
      <c r="C77" s="20">
        <v>7689</v>
      </c>
      <c r="D77" s="20">
        <v>9130</v>
      </c>
      <c r="E77" s="20">
        <v>9721</v>
      </c>
      <c r="F77" s="20">
        <v>10239</v>
      </c>
      <c r="G77" s="3">
        <v>1.3489473684210527</v>
      </c>
      <c r="H77" s="3">
        <v>1.1874105865522175</v>
      </c>
      <c r="I77" s="3">
        <v>1.0647316538882805</v>
      </c>
      <c r="J77" s="3">
        <v>1.0532866988992902</v>
      </c>
    </row>
    <row r="78" spans="1:10" x14ac:dyDescent="0.2">
      <c r="A78" s="19" t="s">
        <v>23</v>
      </c>
      <c r="B78" s="20">
        <v>461</v>
      </c>
      <c r="C78" s="20">
        <v>475</v>
      </c>
      <c r="D78" s="20">
        <v>571</v>
      </c>
      <c r="E78" s="20">
        <v>740</v>
      </c>
      <c r="F78" s="20">
        <v>1056</v>
      </c>
      <c r="G78" s="3">
        <v>1.0303687635574836</v>
      </c>
      <c r="H78" s="3">
        <v>1.2021052631578948</v>
      </c>
      <c r="I78" s="3">
        <v>1.2959719789842381</v>
      </c>
      <c r="J78" s="3">
        <v>1.4270270270270271</v>
      </c>
    </row>
    <row r="79" spans="1:10" x14ac:dyDescent="0.2">
      <c r="A79" s="19" t="s">
        <v>22</v>
      </c>
      <c r="B79" s="20">
        <v>8480</v>
      </c>
      <c r="C79" s="20">
        <v>9877</v>
      </c>
      <c r="D79" s="20">
        <v>12467</v>
      </c>
      <c r="E79" s="20">
        <v>15846</v>
      </c>
      <c r="F79" s="20">
        <v>18045</v>
      </c>
      <c r="G79" s="3">
        <v>1.1647405660377359</v>
      </c>
      <c r="H79" s="3">
        <v>1.2622253720765415</v>
      </c>
      <c r="I79" s="3">
        <v>1.2710355338092565</v>
      </c>
      <c r="J79" s="3">
        <v>1.1387731919727375</v>
      </c>
    </row>
    <row r="80" spans="1:10" x14ac:dyDescent="0.2">
      <c r="A80" s="19" t="s">
        <v>21</v>
      </c>
      <c r="B80" s="20">
        <v>21</v>
      </c>
      <c r="C80" s="20">
        <v>25</v>
      </c>
      <c r="D80" s="20">
        <v>45</v>
      </c>
      <c r="E80" s="20">
        <v>93</v>
      </c>
      <c r="F80" s="20">
        <v>169</v>
      </c>
      <c r="G80" s="3">
        <v>1.1904761904761905</v>
      </c>
      <c r="H80" s="3">
        <v>1.8</v>
      </c>
      <c r="I80" s="3">
        <v>2.0666666666666669</v>
      </c>
      <c r="J80" s="3">
        <v>1.8172043010752688</v>
      </c>
    </row>
    <row r="81" spans="1:10" x14ac:dyDescent="0.2">
      <c r="A81" s="19" t="s">
        <v>20</v>
      </c>
      <c r="B81" s="20">
        <v>906</v>
      </c>
      <c r="C81" s="20">
        <v>773</v>
      </c>
      <c r="D81" s="20">
        <v>815</v>
      </c>
      <c r="E81" s="20">
        <v>899</v>
      </c>
      <c r="F81" s="20">
        <v>1128</v>
      </c>
      <c r="G81" s="3">
        <v>0.85320088300220753</v>
      </c>
      <c r="H81" s="3">
        <v>1.054333764553687</v>
      </c>
      <c r="I81" s="3">
        <v>1.1030674846625768</v>
      </c>
      <c r="J81" s="3">
        <v>1.2547274749721913</v>
      </c>
    </row>
    <row r="82" spans="1:10" x14ac:dyDescent="0.2">
      <c r="A82" s="19" t="s">
        <v>19</v>
      </c>
      <c r="B82" s="20">
        <v>727</v>
      </c>
      <c r="C82" s="20">
        <v>665</v>
      </c>
      <c r="D82" s="20">
        <v>687</v>
      </c>
      <c r="E82" s="20">
        <v>746</v>
      </c>
      <c r="F82" s="20">
        <v>750</v>
      </c>
      <c r="G82" s="3">
        <v>0.9147180192572214</v>
      </c>
      <c r="H82" s="3">
        <v>1.0330827067669173</v>
      </c>
      <c r="I82" s="3">
        <v>1.0858806404657932</v>
      </c>
      <c r="J82" s="3">
        <v>1.0053619302949062</v>
      </c>
    </row>
    <row r="83" spans="1:10" x14ac:dyDescent="0.2">
      <c r="A83" s="19" t="s">
        <v>18</v>
      </c>
      <c r="B83" s="20">
        <v>359</v>
      </c>
      <c r="C83" s="20">
        <v>341</v>
      </c>
      <c r="D83" s="20">
        <v>362</v>
      </c>
      <c r="E83" s="20">
        <v>478</v>
      </c>
      <c r="F83" s="20">
        <v>536</v>
      </c>
      <c r="G83" s="3">
        <v>0.94986072423398327</v>
      </c>
      <c r="H83" s="3">
        <v>1.0615835777126099</v>
      </c>
      <c r="I83" s="3">
        <v>1.3204419889502763</v>
      </c>
      <c r="J83" s="3">
        <v>1.1213389121338913</v>
      </c>
    </row>
    <row r="84" spans="1:10" x14ac:dyDescent="0.2">
      <c r="A84" s="19" t="s">
        <v>17</v>
      </c>
      <c r="B84" s="20">
        <v>60</v>
      </c>
      <c r="C84" s="20">
        <v>68</v>
      </c>
      <c r="D84" s="20">
        <v>95</v>
      </c>
      <c r="E84" s="20">
        <v>225</v>
      </c>
      <c r="F84" s="20">
        <v>416</v>
      </c>
      <c r="G84" s="3">
        <v>1.1333333333333333</v>
      </c>
      <c r="H84" s="3">
        <v>1.3970588235294117</v>
      </c>
      <c r="I84" s="3">
        <v>2.3684210526315788</v>
      </c>
      <c r="J84" s="3">
        <v>1.8488888888888888</v>
      </c>
    </row>
    <row r="85" spans="1:10" x14ac:dyDescent="0.2">
      <c r="A85" s="19" t="s">
        <v>16</v>
      </c>
      <c r="B85" s="20">
        <v>1327</v>
      </c>
      <c r="C85" s="20">
        <v>1431</v>
      </c>
      <c r="D85" s="20">
        <v>1719</v>
      </c>
      <c r="E85" s="20">
        <v>2171</v>
      </c>
      <c r="F85" s="20">
        <v>2622</v>
      </c>
      <c r="G85" s="3">
        <v>1.0783722682743029</v>
      </c>
      <c r="H85" s="3">
        <v>1.2012578616352201</v>
      </c>
      <c r="I85" s="3">
        <v>1.2629435718440953</v>
      </c>
      <c r="J85" s="3">
        <v>1.2077383694150161</v>
      </c>
    </row>
    <row r="86" spans="1:10" x14ac:dyDescent="0.2">
      <c r="A86" s="19" t="s">
        <v>15</v>
      </c>
      <c r="B86" s="20">
        <v>444</v>
      </c>
      <c r="C86" s="20">
        <v>523</v>
      </c>
      <c r="D86" s="20">
        <v>615</v>
      </c>
      <c r="E86" s="20">
        <v>814</v>
      </c>
      <c r="F86" s="20">
        <v>1040</v>
      </c>
      <c r="G86" s="3">
        <v>1.177927927927928</v>
      </c>
      <c r="H86" s="3">
        <v>1.1759082217973231</v>
      </c>
      <c r="I86" s="3">
        <v>1.3235772357723576</v>
      </c>
      <c r="J86" s="3">
        <v>1.2776412776412776</v>
      </c>
    </row>
    <row r="87" spans="1:10" x14ac:dyDescent="0.2">
      <c r="A87" s="19" t="s">
        <v>14</v>
      </c>
      <c r="B87" s="20">
        <v>569</v>
      </c>
      <c r="C87" s="20">
        <v>1290</v>
      </c>
      <c r="D87" s="20">
        <v>2082</v>
      </c>
      <c r="E87" s="20">
        <v>2270</v>
      </c>
      <c r="F87" s="20">
        <v>2310</v>
      </c>
      <c r="G87" s="3">
        <v>2.26713532513181</v>
      </c>
      <c r="H87" s="3">
        <v>1.613953488372093</v>
      </c>
      <c r="I87" s="3">
        <v>1.090297790585975</v>
      </c>
      <c r="J87" s="3">
        <v>1.0176211453744493</v>
      </c>
    </row>
    <row r="88" spans="1:10" x14ac:dyDescent="0.2">
      <c r="A88" s="19" t="s">
        <v>13</v>
      </c>
      <c r="B88" s="20">
        <v>1088</v>
      </c>
      <c r="C88" s="20">
        <v>1453</v>
      </c>
      <c r="D88" s="20">
        <v>2040</v>
      </c>
      <c r="E88" s="20">
        <v>2627</v>
      </c>
      <c r="F88" s="20">
        <v>3679</v>
      </c>
      <c r="G88" s="3">
        <v>1.3354779411764706</v>
      </c>
      <c r="H88" s="3">
        <v>1.4039917412250515</v>
      </c>
      <c r="I88" s="3">
        <v>1.2877450980392158</v>
      </c>
      <c r="J88" s="3">
        <v>1.400456794822992</v>
      </c>
    </row>
    <row r="89" spans="1:10" x14ac:dyDescent="0.2">
      <c r="A89" s="19" t="s">
        <v>12</v>
      </c>
      <c r="B89" s="20">
        <v>276</v>
      </c>
      <c r="C89" s="20">
        <v>559</v>
      </c>
      <c r="D89" s="20">
        <v>1340</v>
      </c>
      <c r="E89" s="20">
        <v>2728</v>
      </c>
      <c r="F89" s="20">
        <v>2391</v>
      </c>
      <c r="G89" s="3">
        <v>2.0253623188405796</v>
      </c>
      <c r="H89" s="3">
        <v>2.3971377459749554</v>
      </c>
      <c r="I89" s="3">
        <v>2.035820895522388</v>
      </c>
      <c r="J89" s="3">
        <v>0.87646627565982405</v>
      </c>
    </row>
    <row r="90" spans="1:10" x14ac:dyDescent="0.2">
      <c r="A90" s="19" t="s">
        <v>11</v>
      </c>
      <c r="B90" s="20">
        <v>344</v>
      </c>
      <c r="C90" s="20">
        <v>488</v>
      </c>
      <c r="D90" s="20">
        <v>337</v>
      </c>
      <c r="E90" s="20">
        <v>373</v>
      </c>
      <c r="F90" s="20">
        <v>500</v>
      </c>
      <c r="G90" s="3">
        <v>1.4186046511627908</v>
      </c>
      <c r="H90" s="3">
        <v>0.69057377049180324</v>
      </c>
      <c r="I90" s="3">
        <v>1.1068249258160237</v>
      </c>
      <c r="J90" s="3">
        <v>1.3404825737265416</v>
      </c>
    </row>
    <row r="91" spans="1:10" x14ac:dyDescent="0.2">
      <c r="A91" s="19" t="s">
        <v>10</v>
      </c>
      <c r="B91" s="20">
        <v>2359</v>
      </c>
      <c r="C91" s="20">
        <v>2261</v>
      </c>
      <c r="D91" s="20">
        <v>2330</v>
      </c>
      <c r="E91" s="20">
        <v>2422</v>
      </c>
      <c r="F91" s="20">
        <v>2504</v>
      </c>
      <c r="G91" s="3">
        <v>0.95845697329376855</v>
      </c>
      <c r="H91" s="3">
        <v>1.0305174701459532</v>
      </c>
      <c r="I91" s="3">
        <v>1.0394849785407725</v>
      </c>
      <c r="J91" s="3">
        <v>1.0338563170933113</v>
      </c>
    </row>
    <row r="92" spans="1:10" x14ac:dyDescent="0.2">
      <c r="A92" s="19" t="s">
        <v>9</v>
      </c>
      <c r="B92" s="20">
        <v>6824</v>
      </c>
      <c r="C92" s="20">
        <v>6403</v>
      </c>
      <c r="D92" s="20">
        <v>8063</v>
      </c>
      <c r="E92" s="20">
        <v>9494</v>
      </c>
      <c r="F92" s="20">
        <v>10961</v>
      </c>
      <c r="G92" s="3">
        <v>0.93830597889800704</v>
      </c>
      <c r="H92" s="3">
        <v>1.2592534749336248</v>
      </c>
      <c r="I92" s="3">
        <v>1.1774773657447599</v>
      </c>
      <c r="J92" s="3">
        <v>1.1545186433536971</v>
      </c>
    </row>
    <row r="93" spans="1:10" x14ac:dyDescent="0.2">
      <c r="A93" s="19" t="s">
        <v>8</v>
      </c>
      <c r="B93" s="20">
        <v>3693</v>
      </c>
      <c r="C93" s="20">
        <v>3005</v>
      </c>
      <c r="D93" s="20">
        <v>2968</v>
      </c>
      <c r="E93" s="20">
        <v>3250</v>
      </c>
      <c r="F93" s="20">
        <v>3522</v>
      </c>
      <c r="G93" s="3">
        <v>0.81370159761711347</v>
      </c>
      <c r="H93" s="3">
        <v>0.98768718801996669</v>
      </c>
      <c r="I93" s="3">
        <v>1.0950134770889488</v>
      </c>
      <c r="J93" s="3">
        <v>1.0836923076923077</v>
      </c>
    </row>
    <row r="94" spans="1:10" x14ac:dyDescent="0.2">
      <c r="A94" s="19" t="s">
        <v>7</v>
      </c>
      <c r="B94" s="20">
        <v>1568</v>
      </c>
      <c r="C94" s="20">
        <v>1482</v>
      </c>
      <c r="D94" s="20">
        <v>1634</v>
      </c>
      <c r="E94" s="20">
        <v>2148</v>
      </c>
      <c r="F94" s="20">
        <v>2745</v>
      </c>
      <c r="G94" s="3">
        <v>0.94515306122448983</v>
      </c>
      <c r="H94" s="3">
        <v>1.1025641025641026</v>
      </c>
      <c r="I94" s="3">
        <v>1.3145654834761322</v>
      </c>
      <c r="J94" s="3">
        <v>1.2779329608938548</v>
      </c>
    </row>
    <row r="95" spans="1:10" x14ac:dyDescent="0.2">
      <c r="A95" s="19" t="s">
        <v>6</v>
      </c>
      <c r="B95" s="20">
        <v>466</v>
      </c>
      <c r="C95" s="20">
        <v>506</v>
      </c>
      <c r="D95" s="20">
        <v>654</v>
      </c>
      <c r="E95" s="20">
        <v>747</v>
      </c>
      <c r="F95" s="20">
        <v>1025</v>
      </c>
      <c r="G95" s="3">
        <v>1.0858369098712446</v>
      </c>
      <c r="H95" s="3">
        <v>1.2924901185770752</v>
      </c>
      <c r="I95" s="3">
        <v>1.1422018348623852</v>
      </c>
      <c r="J95" s="3">
        <v>1.3721552878179384</v>
      </c>
    </row>
    <row r="96" spans="1:10" x14ac:dyDescent="0.2">
      <c r="A96" s="19" t="s">
        <v>5</v>
      </c>
      <c r="B96" s="20">
        <v>237</v>
      </c>
      <c r="C96" s="20">
        <v>325</v>
      </c>
      <c r="D96" s="20">
        <v>1276</v>
      </c>
      <c r="E96" s="20">
        <v>1099</v>
      </c>
      <c r="F96" s="20">
        <v>718</v>
      </c>
      <c r="G96" s="3">
        <v>1.371308016877637</v>
      </c>
      <c r="H96" s="3">
        <v>3.9261538461538463</v>
      </c>
      <c r="I96" s="3">
        <v>0.86128526645768022</v>
      </c>
      <c r="J96" s="3">
        <v>0.65332120109190173</v>
      </c>
    </row>
    <row r="97" spans="1:10" x14ac:dyDescent="0.2">
      <c r="A97" s="19" t="s">
        <v>4</v>
      </c>
      <c r="B97" s="20">
        <v>198</v>
      </c>
      <c r="C97" s="20">
        <v>245</v>
      </c>
      <c r="D97" s="20">
        <v>307</v>
      </c>
      <c r="E97" s="20">
        <v>481</v>
      </c>
      <c r="F97" s="20">
        <v>727</v>
      </c>
      <c r="G97" s="3">
        <v>1.2373737373737375</v>
      </c>
      <c r="H97" s="3">
        <v>1.2530612244897958</v>
      </c>
      <c r="I97" s="3">
        <v>1.5667752442996743</v>
      </c>
      <c r="J97" s="3">
        <v>1.5114345114345114</v>
      </c>
    </row>
    <row r="98" spans="1:10" x14ac:dyDescent="0.2">
      <c r="A98" s="18" t="s">
        <v>3</v>
      </c>
      <c r="B98" s="20">
        <v>58</v>
      </c>
      <c r="C98" s="20">
        <v>68</v>
      </c>
      <c r="D98" s="20">
        <v>81</v>
      </c>
      <c r="E98" s="20">
        <v>126</v>
      </c>
      <c r="F98" s="20">
        <v>187</v>
      </c>
      <c r="G98" s="3">
        <v>1.1724137931034482</v>
      </c>
      <c r="H98" s="3">
        <v>1.1911764705882353</v>
      </c>
      <c r="I98" s="3">
        <v>1.5555555555555556</v>
      </c>
      <c r="J98" s="3">
        <v>1.4841269841269842</v>
      </c>
    </row>
    <row r="99" spans="1:10" x14ac:dyDescent="0.2">
      <c r="A99" s="18" t="s">
        <v>2</v>
      </c>
      <c r="B99" s="20">
        <v>510</v>
      </c>
      <c r="C99" s="20">
        <v>673</v>
      </c>
      <c r="D99" s="20">
        <v>991</v>
      </c>
      <c r="E99" s="20">
        <v>1405</v>
      </c>
      <c r="F99" s="20">
        <v>1766</v>
      </c>
      <c r="G99" s="3">
        <v>1.3196078431372549</v>
      </c>
      <c r="H99" s="3">
        <v>1.4725111441307579</v>
      </c>
      <c r="I99" s="3">
        <v>1.4177598385469223</v>
      </c>
      <c r="J99" s="3">
        <v>1.2569395017793594</v>
      </c>
    </row>
    <row r="100" spans="1:10" x14ac:dyDescent="0.2">
      <c r="A100" s="18" t="s">
        <v>1</v>
      </c>
      <c r="B100" s="20">
        <v>36</v>
      </c>
      <c r="C100" s="20">
        <v>25</v>
      </c>
      <c r="D100" s="20">
        <v>42</v>
      </c>
      <c r="E100" s="20">
        <v>73</v>
      </c>
      <c r="F100" s="20">
        <v>96</v>
      </c>
      <c r="G100" s="3">
        <v>0.69444444444444442</v>
      </c>
      <c r="H100" s="3">
        <v>1.68</v>
      </c>
      <c r="I100" s="3">
        <v>1.7380952380952381</v>
      </c>
      <c r="J100" s="3">
        <v>1.3150684931506849</v>
      </c>
    </row>
    <row r="101" spans="1:10" x14ac:dyDescent="0.2">
      <c r="A101" s="18" t="s">
        <v>0</v>
      </c>
      <c r="B101" s="20">
        <v>58</v>
      </c>
      <c r="C101" s="20">
        <v>74</v>
      </c>
      <c r="D101" s="20">
        <v>110</v>
      </c>
      <c r="E101" s="20">
        <v>165</v>
      </c>
      <c r="F101" s="20">
        <v>175</v>
      </c>
      <c r="G101" s="3">
        <v>1.2758620689655173</v>
      </c>
      <c r="H101" s="3">
        <v>1.4864864864864864</v>
      </c>
      <c r="I101" s="3">
        <v>1.5</v>
      </c>
      <c r="J101" s="3">
        <v>1.0606060606060606</v>
      </c>
    </row>
  </sheetData>
  <mergeCells count="8">
    <mergeCell ref="F5:F6"/>
    <mergeCell ref="G5:J5"/>
    <mergeCell ref="A2:H2"/>
    <mergeCell ref="A5:A6"/>
    <mergeCell ref="B5:B6"/>
    <mergeCell ref="C5:C6"/>
    <mergeCell ref="D5:D6"/>
    <mergeCell ref="E5:E6"/>
  </mergeCells>
  <conditionalFormatting sqref="E7 B9:D101">
    <cfRule type="cellIs" dxfId="21" priority="18" operator="equal">
      <formula>0</formula>
    </cfRule>
  </conditionalFormatting>
  <conditionalFormatting sqref="F7">
    <cfRule type="cellIs" dxfId="20" priority="16" operator="equal">
      <formula>0</formula>
    </cfRule>
  </conditionalFormatting>
  <conditionalFormatting sqref="E8">
    <cfRule type="cellIs" dxfId="19" priority="13" operator="equal">
      <formula>0</formula>
    </cfRule>
  </conditionalFormatting>
  <conditionalFormatting sqref="F8">
    <cfRule type="cellIs" dxfId="18" priority="12" operator="equal">
      <formula>0</formula>
    </cfRule>
  </conditionalFormatting>
  <conditionalFormatting sqref="E9:E101">
    <cfRule type="cellIs" dxfId="17" priority="6" operator="equal">
      <formula>0</formula>
    </cfRule>
  </conditionalFormatting>
  <conditionalFormatting sqref="F9:F101">
    <cfRule type="cellIs" dxfId="16" priority="1" operator="equal">
      <formula>0</formula>
    </cfRule>
  </conditionalFormatting>
  <conditionalFormatting sqref="I7:J101 G7:H7 G9:H101">
    <cfRule type="expression" dxfId="15" priority="39">
      <formula>OR(B7=0,C7=0)</formula>
    </cfRule>
  </conditionalFormatting>
  <conditionalFormatting sqref="G8:H8">
    <cfRule type="expression" dxfId="14" priority="45">
      <formula>OR(C8=0,D8=0)</formula>
    </cfRule>
  </conditionalFormatting>
  <pageMargins left="0.17" right="0.17" top="0.46" bottom="0.35" header="0.3" footer="0.3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workbookViewId="0">
      <selection activeCell="W9" sqref="W9"/>
    </sheetView>
  </sheetViews>
  <sheetFormatPr defaultRowHeight="12.75" x14ac:dyDescent="0.2"/>
  <cols>
    <col min="1" max="1" width="32" style="1" customWidth="1"/>
    <col min="2" max="2" width="9.140625" style="2" customWidth="1"/>
    <col min="3" max="3" width="10.28515625" style="2" bestFit="1" customWidth="1"/>
    <col min="4" max="6" width="9.140625" style="2"/>
    <col min="7" max="10" width="9.5703125" style="1" bestFit="1" customWidth="1"/>
    <col min="11" max="15" width="8.28515625" style="1" customWidth="1"/>
    <col min="16" max="16384" width="9.140625" style="1"/>
  </cols>
  <sheetData>
    <row r="1" spans="1:15" ht="15" x14ac:dyDescent="0.25">
      <c r="I1" s="37" t="s">
        <v>112</v>
      </c>
      <c r="J1" s="37"/>
      <c r="K1" s="37"/>
      <c r="L1" s="37"/>
      <c r="M1" s="37"/>
      <c r="N1" s="37"/>
      <c r="O1" s="37"/>
    </row>
    <row r="3" spans="1:15" ht="35.25" customHeight="1" x14ac:dyDescent="0.2">
      <c r="A3" s="36" t="s">
        <v>106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5" x14ac:dyDescent="0.2">
      <c r="A5" s="10"/>
      <c r="G5" s="9"/>
      <c r="H5" s="9"/>
      <c r="O5" s="1" t="s">
        <v>107</v>
      </c>
    </row>
    <row r="6" spans="1:15" s="8" customFormat="1" x14ac:dyDescent="0.2">
      <c r="A6" s="46"/>
      <c r="B6" s="38" t="s">
        <v>104</v>
      </c>
      <c r="C6" s="38" t="s">
        <v>103</v>
      </c>
      <c r="D6" s="38" t="s">
        <v>102</v>
      </c>
      <c r="E6" s="38" t="s">
        <v>101</v>
      </c>
      <c r="F6" s="41" t="s">
        <v>100</v>
      </c>
      <c r="G6" s="43" t="s">
        <v>99</v>
      </c>
      <c r="H6" s="44"/>
      <c r="I6" s="44"/>
      <c r="J6" s="45"/>
      <c r="K6" s="40" t="s">
        <v>108</v>
      </c>
      <c r="L6" s="40"/>
      <c r="M6" s="40"/>
      <c r="N6" s="40"/>
      <c r="O6" s="40"/>
    </row>
    <row r="7" spans="1:15" x14ac:dyDescent="0.2">
      <c r="A7" s="47"/>
      <c r="B7" s="39"/>
      <c r="C7" s="39"/>
      <c r="D7" s="39"/>
      <c r="E7" s="39"/>
      <c r="F7" s="42"/>
      <c r="G7" s="5" t="s">
        <v>98</v>
      </c>
      <c r="H7" s="5" t="s">
        <v>97</v>
      </c>
      <c r="I7" s="5" t="s">
        <v>96</v>
      </c>
      <c r="J7" s="5" t="s">
        <v>95</v>
      </c>
      <c r="K7" s="22" t="s">
        <v>104</v>
      </c>
      <c r="L7" s="22" t="s">
        <v>103</v>
      </c>
      <c r="M7" s="22" t="s">
        <v>102</v>
      </c>
      <c r="N7" s="22" t="s">
        <v>101</v>
      </c>
      <c r="O7" s="22" t="s">
        <v>109</v>
      </c>
    </row>
    <row r="8" spans="1:15" x14ac:dyDescent="0.2">
      <c r="A8" s="6" t="s">
        <v>94</v>
      </c>
      <c r="B8" s="4">
        <v>2719</v>
      </c>
      <c r="C8" s="4">
        <v>2748</v>
      </c>
      <c r="D8" s="4">
        <v>2850</v>
      </c>
      <c r="E8" s="4">
        <v>3263</v>
      </c>
      <c r="F8" s="4">
        <v>3750</v>
      </c>
      <c r="G8" s="3">
        <f>C8/B8</f>
        <v>1.0106656859139389</v>
      </c>
      <c r="H8" s="3">
        <f>D8/C8</f>
        <v>1.037117903930131</v>
      </c>
      <c r="I8" s="3">
        <f>E8/D8</f>
        <v>1.1449122807017544</v>
      </c>
      <c r="J8" s="3">
        <f>F8/E8</f>
        <v>1.1492491572172847</v>
      </c>
      <c r="K8" s="3">
        <f>B8/VLOOKUP($A8,'1000'!$A$5:$J$101,2,0)</f>
        <v>3.0658037163990619E-2</v>
      </c>
      <c r="L8" s="3">
        <f>C8/VLOOKUP($A8,'1000'!$A$5:$J$101,3,0)</f>
        <v>2.2506511163164017E-2</v>
      </c>
      <c r="M8" s="3">
        <f>D8/VLOOKUP($A8,'1000'!$A$5:$J$101,4,0)</f>
        <v>1.1819105480332593E-2</v>
      </c>
      <c r="N8" s="3">
        <f>E8/VLOOKUP($A8,'1000'!$A$5:$J$101,5,0)</f>
        <v>1.0145954988401958E-2</v>
      </c>
      <c r="O8" s="3">
        <f>F8/VLOOKUP($A8,'1000'!$A$5:$J$101,6,0)</f>
        <v>9.7845826288433836E-3</v>
      </c>
    </row>
    <row r="9" spans="1:15" x14ac:dyDescent="0.2">
      <c r="A9" s="6" t="s">
        <v>93</v>
      </c>
      <c r="B9" s="7">
        <v>2719</v>
      </c>
      <c r="C9" s="7">
        <v>2748</v>
      </c>
      <c r="D9" s="7">
        <v>2850</v>
      </c>
      <c r="E9" s="7">
        <v>3263</v>
      </c>
      <c r="F9" s="7">
        <v>3750</v>
      </c>
      <c r="G9" s="3"/>
      <c r="H9" s="3"/>
      <c r="I9" s="3"/>
      <c r="J9" s="3"/>
      <c r="K9" s="5"/>
      <c r="L9" s="5"/>
      <c r="M9" s="5"/>
      <c r="N9" s="5"/>
      <c r="O9" s="5"/>
    </row>
    <row r="10" spans="1:15" x14ac:dyDescent="0.2">
      <c r="A10" s="6" t="s">
        <v>87</v>
      </c>
      <c r="B10" s="4">
        <v>0</v>
      </c>
      <c r="C10" s="4">
        <v>0</v>
      </c>
      <c r="D10" s="4">
        <v>0</v>
      </c>
      <c r="E10" s="4">
        <v>0</v>
      </c>
      <c r="F10" s="4">
        <v>87</v>
      </c>
      <c r="G10" s="3" t="e">
        <f t="shared" ref="G10:G53" si="0">C10/B10</f>
        <v>#DIV/0!</v>
      </c>
      <c r="H10" s="3" t="e">
        <f t="shared" ref="H10:H53" si="1">D10/C10</f>
        <v>#DIV/0!</v>
      </c>
      <c r="I10" s="3" t="e">
        <f t="shared" ref="I10:I53" si="2">E10/D10</f>
        <v>#DIV/0!</v>
      </c>
      <c r="J10" s="3" t="e">
        <f t="shared" ref="J10:J53" si="3">F10/E10</f>
        <v>#DIV/0!</v>
      </c>
      <c r="K10" s="3">
        <f>B10/VLOOKUP($A10,'1000'!$A$5:$J$101,2,0)</f>
        <v>0</v>
      </c>
      <c r="L10" s="3">
        <f>C10/VLOOKUP($A10,'1000'!$A$5:$J$101,3,0)</f>
        <v>0</v>
      </c>
      <c r="M10" s="3">
        <f>D10/VLOOKUP($A10,'1000'!$A$5:$J$101,4,0)</f>
        <v>0</v>
      </c>
      <c r="N10" s="3">
        <f>E10/VLOOKUP($A10,'1000'!$A$5:$J$101,5,0)</f>
        <v>0</v>
      </c>
      <c r="O10" s="3">
        <f>F10/VLOOKUP($A10,'1000'!$A$5:$J$101,6,0)</f>
        <v>1.8046048537647789E-2</v>
      </c>
    </row>
    <row r="11" spans="1:15" x14ac:dyDescent="0.2">
      <c r="A11" s="6" t="s">
        <v>85</v>
      </c>
      <c r="B11" s="4">
        <v>0</v>
      </c>
      <c r="C11" s="4">
        <v>1</v>
      </c>
      <c r="D11" s="4">
        <v>3</v>
      </c>
      <c r="E11" s="4">
        <v>0</v>
      </c>
      <c r="F11" s="4">
        <v>0</v>
      </c>
      <c r="G11" s="3" t="e">
        <f t="shared" si="0"/>
        <v>#DIV/0!</v>
      </c>
      <c r="H11" s="3">
        <f t="shared" si="1"/>
        <v>3</v>
      </c>
      <c r="I11" s="3">
        <f t="shared" si="2"/>
        <v>0</v>
      </c>
      <c r="J11" s="3" t="e">
        <f t="shared" si="3"/>
        <v>#DIV/0!</v>
      </c>
      <c r="K11" s="3">
        <f>B11/VLOOKUP($A11,'1000'!$A$5:$J$101,2,0)</f>
        <v>0</v>
      </c>
      <c r="L11" s="3">
        <f>C11/VLOOKUP($A11,'1000'!$A$5:$J$101,3,0)</f>
        <v>9.6618357487922703E-4</v>
      </c>
      <c r="M11" s="3">
        <f>D11/VLOOKUP($A11,'1000'!$A$5:$J$101,4,0)</f>
        <v>2.0632737276478678E-3</v>
      </c>
      <c r="N11" s="3">
        <f>E11/VLOOKUP($A11,'1000'!$A$5:$J$101,5,0)</f>
        <v>0</v>
      </c>
      <c r="O11" s="3">
        <f>F11/VLOOKUP($A11,'1000'!$A$5:$J$101,6,0)</f>
        <v>0</v>
      </c>
    </row>
    <row r="12" spans="1:15" x14ac:dyDescent="0.2">
      <c r="A12" s="6" t="s">
        <v>83</v>
      </c>
      <c r="B12" s="4">
        <v>3</v>
      </c>
      <c r="C12" s="4">
        <v>5</v>
      </c>
      <c r="D12" s="4">
        <v>5</v>
      </c>
      <c r="E12" s="4">
        <v>6</v>
      </c>
      <c r="F12" s="4">
        <v>11</v>
      </c>
      <c r="G12" s="3">
        <f t="shared" si="0"/>
        <v>1.6666666666666667</v>
      </c>
      <c r="H12" s="3">
        <f t="shared" si="1"/>
        <v>1</v>
      </c>
      <c r="I12" s="3">
        <f t="shared" si="2"/>
        <v>1.2</v>
      </c>
      <c r="J12" s="3">
        <f t="shared" si="3"/>
        <v>1.8333333333333333</v>
      </c>
      <c r="K12" s="3">
        <f>B12/VLOOKUP($A12,'1000'!$A$5:$J$101,2,0)</f>
        <v>1.2875536480686695E-2</v>
      </c>
      <c r="L12" s="3">
        <f>C12/VLOOKUP($A12,'1000'!$A$5:$J$101,3,0)</f>
        <v>1.6556291390728478E-2</v>
      </c>
      <c r="M12" s="3">
        <f>D12/VLOOKUP($A12,'1000'!$A$5:$J$101,4,0)</f>
        <v>9.823182711198428E-3</v>
      </c>
      <c r="N12" s="3">
        <f>E12/VLOOKUP($A12,'1000'!$A$5:$J$101,5,0)</f>
        <v>7.2115384615384619E-3</v>
      </c>
      <c r="O12" s="3">
        <f>F12/VLOOKUP($A12,'1000'!$A$5:$J$101,6,0)</f>
        <v>1.0536398467432951E-2</v>
      </c>
    </row>
    <row r="13" spans="1:15" x14ac:dyDescent="0.2">
      <c r="A13" s="6" t="s">
        <v>82</v>
      </c>
      <c r="B13" s="4">
        <v>429</v>
      </c>
      <c r="C13" s="4">
        <v>464</v>
      </c>
      <c r="D13" s="4">
        <v>790</v>
      </c>
      <c r="E13" s="4">
        <v>1153</v>
      </c>
      <c r="F13" s="4">
        <v>1263</v>
      </c>
      <c r="G13" s="3">
        <f t="shared" si="0"/>
        <v>1.0815850815850816</v>
      </c>
      <c r="H13" s="3">
        <f t="shared" si="1"/>
        <v>1.7025862068965518</v>
      </c>
      <c r="I13" s="3">
        <f t="shared" si="2"/>
        <v>1.459493670886076</v>
      </c>
      <c r="J13" s="3">
        <f t="shared" si="3"/>
        <v>1.0954032957502169</v>
      </c>
      <c r="K13" s="3">
        <f>B13/VLOOKUP($A13,'1000'!$A$5:$J$101,2,0)</f>
        <v>3.4158770602754997E-2</v>
      </c>
      <c r="L13" s="3">
        <f>C13/VLOOKUP($A13,'1000'!$A$5:$J$101,3,0)</f>
        <v>1.945737409317734E-2</v>
      </c>
      <c r="M13" s="3">
        <f>D13/VLOOKUP($A13,'1000'!$A$5:$J$101,4,0)</f>
        <v>2.0817961420891748E-2</v>
      </c>
      <c r="N13" s="3">
        <f>E13/VLOOKUP($A13,'1000'!$A$5:$J$101,5,0)</f>
        <v>2.1327759382919295E-2</v>
      </c>
      <c r="O13" s="3">
        <f>F13/VLOOKUP($A13,'1000'!$A$5:$J$101,6,0)</f>
        <v>1.8043114901641451E-2</v>
      </c>
    </row>
    <row r="14" spans="1:15" x14ac:dyDescent="0.2">
      <c r="A14" s="6" t="s">
        <v>81</v>
      </c>
      <c r="B14" s="4">
        <v>33</v>
      </c>
      <c r="C14" s="4">
        <v>33</v>
      </c>
      <c r="D14" s="4">
        <v>34</v>
      </c>
      <c r="E14" s="4">
        <v>56</v>
      </c>
      <c r="F14" s="4">
        <v>101</v>
      </c>
      <c r="G14" s="3">
        <f t="shared" si="0"/>
        <v>1</v>
      </c>
      <c r="H14" s="3">
        <f t="shared" si="1"/>
        <v>1.0303030303030303</v>
      </c>
      <c r="I14" s="3">
        <f t="shared" si="2"/>
        <v>1.6470588235294117</v>
      </c>
      <c r="J14" s="3">
        <f t="shared" si="3"/>
        <v>1.8035714285714286</v>
      </c>
      <c r="K14" s="3">
        <f>B14/VLOOKUP($A14,'1000'!$A$5:$J$101,2,0)</f>
        <v>5.4726368159203981E-2</v>
      </c>
      <c r="L14" s="3">
        <f>C14/VLOOKUP($A14,'1000'!$A$5:$J$101,3,0)</f>
        <v>5.2969502407704656E-2</v>
      </c>
      <c r="M14" s="3">
        <f>D14/VLOOKUP($A14,'1000'!$A$5:$J$101,4,0)</f>
        <v>4.1362530413625302E-2</v>
      </c>
      <c r="N14" s="3">
        <f>E14/VLOOKUP($A14,'1000'!$A$5:$J$101,5,0)</f>
        <v>5.5281342546890426E-2</v>
      </c>
      <c r="O14" s="3">
        <f>F14/VLOOKUP($A14,'1000'!$A$5:$J$101,6,0)</f>
        <v>7.8538102643856925E-2</v>
      </c>
    </row>
    <row r="15" spans="1:15" x14ac:dyDescent="0.2">
      <c r="A15" s="6" t="s">
        <v>79</v>
      </c>
      <c r="B15" s="4">
        <v>26</v>
      </c>
      <c r="C15" s="4">
        <v>28</v>
      </c>
      <c r="D15" s="4">
        <v>28</v>
      </c>
      <c r="E15" s="4">
        <v>0</v>
      </c>
      <c r="F15" s="4">
        <v>0</v>
      </c>
      <c r="G15" s="3">
        <f t="shared" si="0"/>
        <v>1.0769230769230769</v>
      </c>
      <c r="H15" s="3">
        <f t="shared" si="1"/>
        <v>1</v>
      </c>
      <c r="I15" s="3">
        <f t="shared" si="2"/>
        <v>0</v>
      </c>
      <c r="J15" s="3" t="e">
        <f t="shared" si="3"/>
        <v>#DIV/0!</v>
      </c>
      <c r="K15" s="3">
        <f>B15/VLOOKUP($A15,'1000'!$A$5:$J$101,2,0)</f>
        <v>1.4468558708959377E-2</v>
      </c>
      <c r="L15" s="3">
        <f>C15/VLOOKUP($A15,'1000'!$A$5:$J$101,3,0)</f>
        <v>1.0958904109589041E-2</v>
      </c>
      <c r="M15" s="3">
        <f>D15/VLOOKUP($A15,'1000'!$A$5:$J$101,4,0)</f>
        <v>8.5705540250994791E-3</v>
      </c>
      <c r="N15" s="3">
        <f>E15/VLOOKUP($A15,'1000'!$A$5:$J$101,5,0)</f>
        <v>0</v>
      </c>
      <c r="O15" s="3">
        <f>F15/VLOOKUP($A15,'1000'!$A$5:$J$101,6,0)</f>
        <v>0</v>
      </c>
    </row>
    <row r="16" spans="1:15" x14ac:dyDescent="0.2">
      <c r="A16" s="6" t="s">
        <v>77</v>
      </c>
      <c r="B16" s="4">
        <v>2</v>
      </c>
      <c r="C16" s="4">
        <v>4</v>
      </c>
      <c r="D16" s="4">
        <v>17</v>
      </c>
      <c r="E16" s="4">
        <v>8</v>
      </c>
      <c r="F16" s="4">
        <v>0</v>
      </c>
      <c r="G16" s="3">
        <f t="shared" si="0"/>
        <v>2</v>
      </c>
      <c r="H16" s="3">
        <f t="shared" si="1"/>
        <v>4.25</v>
      </c>
      <c r="I16" s="3">
        <f t="shared" si="2"/>
        <v>0.47058823529411764</v>
      </c>
      <c r="J16" s="3">
        <f t="shared" si="3"/>
        <v>0</v>
      </c>
      <c r="K16" s="3">
        <f>B16/VLOOKUP($A16,'1000'!$A$5:$J$101,2,0)</f>
        <v>2.4937655860349127E-3</v>
      </c>
      <c r="L16" s="3">
        <f>C16/VLOOKUP($A16,'1000'!$A$5:$J$101,3,0)</f>
        <v>2.5740025740025739E-3</v>
      </c>
      <c r="M16" s="3">
        <f>D16/VLOOKUP($A16,'1000'!$A$5:$J$101,4,0)</f>
        <v>6.8190934616927396E-3</v>
      </c>
      <c r="N16" s="3">
        <f>E16/VLOOKUP($A16,'1000'!$A$5:$J$101,5,0)</f>
        <v>2.554278416347382E-3</v>
      </c>
      <c r="O16" s="3">
        <f>F16/VLOOKUP($A16,'1000'!$A$5:$J$101,6,0)</f>
        <v>0</v>
      </c>
    </row>
    <row r="17" spans="1:15" x14ac:dyDescent="0.2">
      <c r="A17" s="6" t="s">
        <v>74</v>
      </c>
      <c r="B17" s="4">
        <v>200</v>
      </c>
      <c r="C17" s="4">
        <v>130</v>
      </c>
      <c r="D17" s="4">
        <v>160</v>
      </c>
      <c r="E17" s="4">
        <v>0</v>
      </c>
      <c r="F17" s="4">
        <v>0</v>
      </c>
      <c r="G17" s="3">
        <f t="shared" si="0"/>
        <v>0.65</v>
      </c>
      <c r="H17" s="3">
        <f t="shared" si="1"/>
        <v>1.2307692307692308</v>
      </c>
      <c r="I17" s="3">
        <f t="shared" si="2"/>
        <v>0</v>
      </c>
      <c r="J17" s="3" t="e">
        <f t="shared" si="3"/>
        <v>#DIV/0!</v>
      </c>
      <c r="K17" s="3">
        <f>B17/VLOOKUP($A17,'1000'!$A$5:$J$101,2,0)</f>
        <v>1.6715419974926871E-2</v>
      </c>
      <c r="L17" s="3">
        <f>C17/VLOOKUP($A17,'1000'!$A$5:$J$101,3,0)</f>
        <v>7.3454627641541415E-3</v>
      </c>
      <c r="M17" s="3">
        <f>D17/VLOOKUP($A17,'1000'!$A$5:$J$101,4,0)</f>
        <v>5.1175435790820406E-3</v>
      </c>
      <c r="N17" s="3">
        <f>E17/VLOOKUP($A17,'1000'!$A$5:$J$101,5,0)</f>
        <v>0</v>
      </c>
      <c r="O17" s="3">
        <f>F17/VLOOKUP($A17,'1000'!$A$5:$J$101,6,0)</f>
        <v>0</v>
      </c>
    </row>
    <row r="18" spans="1:15" x14ac:dyDescent="0.2">
      <c r="A18" s="6" t="s">
        <v>71</v>
      </c>
      <c r="B18" s="4">
        <v>124</v>
      </c>
      <c r="C18" s="4">
        <v>130</v>
      </c>
      <c r="D18" s="4">
        <v>107</v>
      </c>
      <c r="E18" s="4">
        <v>90</v>
      </c>
      <c r="F18" s="4">
        <v>1</v>
      </c>
      <c r="G18" s="3">
        <f t="shared" si="0"/>
        <v>1.0483870967741935</v>
      </c>
      <c r="H18" s="3">
        <f t="shared" si="1"/>
        <v>0.82307692307692304</v>
      </c>
      <c r="I18" s="3">
        <f t="shared" si="2"/>
        <v>0.84112149532710279</v>
      </c>
      <c r="J18" s="3">
        <f t="shared" si="3"/>
        <v>1.1111111111111112E-2</v>
      </c>
      <c r="K18" s="3">
        <f>B18/VLOOKUP($A18,'1000'!$A$5:$J$101,2,0)</f>
        <v>5.140961857379768E-2</v>
      </c>
      <c r="L18" s="3">
        <f>C18/VLOOKUP($A18,'1000'!$A$5:$J$101,3,0)</f>
        <v>6.4229249011857711E-2</v>
      </c>
      <c r="M18" s="3">
        <f>D18/VLOOKUP($A18,'1000'!$A$5:$J$101,4,0)</f>
        <v>5.7775377969762419E-2</v>
      </c>
      <c r="N18" s="3">
        <f>E18/VLOOKUP($A18,'1000'!$A$5:$J$101,5,0)</f>
        <v>4.6899426784783739E-2</v>
      </c>
      <c r="O18" s="3">
        <f>F18/VLOOKUP($A18,'1000'!$A$5:$J$101,6,0)</f>
        <v>4.6707146193367583E-4</v>
      </c>
    </row>
    <row r="19" spans="1:15" x14ac:dyDescent="0.2">
      <c r="A19" s="6" t="s">
        <v>70</v>
      </c>
      <c r="B19" s="4">
        <v>0</v>
      </c>
      <c r="C19" s="4">
        <v>0</v>
      </c>
      <c r="D19" s="4">
        <v>0</v>
      </c>
      <c r="E19" s="4">
        <v>6</v>
      </c>
      <c r="F19" s="4">
        <v>16</v>
      </c>
      <c r="G19" s="3" t="e">
        <f t="shared" si="0"/>
        <v>#DIV/0!</v>
      </c>
      <c r="H19" s="3" t="e">
        <f t="shared" si="1"/>
        <v>#DIV/0!</v>
      </c>
      <c r="I19" s="3" t="e">
        <f t="shared" si="2"/>
        <v>#DIV/0!</v>
      </c>
      <c r="J19" s="3">
        <f t="shared" si="3"/>
        <v>2.6666666666666665</v>
      </c>
      <c r="K19" s="3">
        <f>B19/VLOOKUP($A19,'1000'!$A$5:$J$101,2,0)</f>
        <v>0</v>
      </c>
      <c r="L19" s="3">
        <f>C19/VLOOKUP($A19,'1000'!$A$5:$J$101,3,0)</f>
        <v>0</v>
      </c>
      <c r="M19" s="3">
        <f>D19/VLOOKUP($A19,'1000'!$A$5:$J$101,4,0)</f>
        <v>0</v>
      </c>
      <c r="N19" s="3">
        <f>E19/VLOOKUP($A19,'1000'!$A$5:$J$101,5,0)</f>
        <v>1.015228426395939E-2</v>
      </c>
      <c r="O19" s="3">
        <f>F19/VLOOKUP($A19,'1000'!$A$5:$J$101,6,0)</f>
        <v>2.1276595744680851E-2</v>
      </c>
    </row>
    <row r="20" spans="1:15" x14ac:dyDescent="0.2">
      <c r="A20" s="6" t="s">
        <v>69</v>
      </c>
      <c r="B20" s="4">
        <v>0</v>
      </c>
      <c r="C20" s="4">
        <v>18</v>
      </c>
      <c r="D20" s="4">
        <v>19</v>
      </c>
      <c r="E20" s="4">
        <v>60</v>
      </c>
      <c r="F20" s="4">
        <v>405</v>
      </c>
      <c r="G20" s="3" t="e">
        <f t="shared" si="0"/>
        <v>#DIV/0!</v>
      </c>
      <c r="H20" s="3">
        <f t="shared" si="1"/>
        <v>1.0555555555555556</v>
      </c>
      <c r="I20" s="3">
        <f t="shared" si="2"/>
        <v>3.1578947368421053</v>
      </c>
      <c r="J20" s="3">
        <f t="shared" si="3"/>
        <v>6.75</v>
      </c>
      <c r="K20" s="3">
        <f>B20/VLOOKUP($A20,'1000'!$A$5:$J$101,2,0)</f>
        <v>0</v>
      </c>
      <c r="L20" s="3">
        <f>C20/VLOOKUP($A20,'1000'!$A$5:$J$101,3,0)</f>
        <v>3.0821917808219176E-2</v>
      </c>
      <c r="M20" s="3">
        <f>D20/VLOOKUP($A20,'1000'!$A$5:$J$101,4,0)</f>
        <v>2.5132275132275131E-2</v>
      </c>
      <c r="N20" s="3">
        <f>E20/VLOOKUP($A20,'1000'!$A$5:$J$101,5,0)</f>
        <v>4.0026684456304203E-2</v>
      </c>
      <c r="O20" s="3">
        <f>F20/VLOOKUP($A20,'1000'!$A$5:$J$101,6,0)</f>
        <v>0.15393386545039908</v>
      </c>
    </row>
    <row r="21" spans="1:15" x14ac:dyDescent="0.2">
      <c r="A21" s="6" t="s">
        <v>68</v>
      </c>
      <c r="B21" s="4">
        <v>8</v>
      </c>
      <c r="C21" s="4">
        <v>9</v>
      </c>
      <c r="D21" s="4">
        <v>14</v>
      </c>
      <c r="E21" s="4">
        <v>11</v>
      </c>
      <c r="F21" s="4">
        <v>13</v>
      </c>
      <c r="G21" s="3">
        <f t="shared" si="0"/>
        <v>1.125</v>
      </c>
      <c r="H21" s="3">
        <f t="shared" si="1"/>
        <v>1.5555555555555556</v>
      </c>
      <c r="I21" s="3">
        <f t="shared" si="2"/>
        <v>0.7857142857142857</v>
      </c>
      <c r="J21" s="3">
        <f t="shared" si="3"/>
        <v>1.1818181818181819</v>
      </c>
      <c r="K21" s="3">
        <f>B21/VLOOKUP($A21,'1000'!$A$5:$J$101,2,0)</f>
        <v>2.1621621621621623E-2</v>
      </c>
      <c r="L21" s="3">
        <f>C21/VLOOKUP($A21,'1000'!$A$5:$J$101,3,0)</f>
        <v>2.1479713603818614E-2</v>
      </c>
      <c r="M21" s="3">
        <f>D21/VLOOKUP($A21,'1000'!$A$5:$J$101,4,0)</f>
        <v>2.4778761061946902E-2</v>
      </c>
      <c r="N21" s="3">
        <f>E21/VLOOKUP($A21,'1000'!$A$5:$J$101,5,0)</f>
        <v>1.3613861386138614E-2</v>
      </c>
      <c r="O21" s="3">
        <f>F21/VLOOKUP($A21,'1000'!$A$5:$J$101,6,0)</f>
        <v>1.045016077170418E-2</v>
      </c>
    </row>
    <row r="22" spans="1:15" x14ac:dyDescent="0.2">
      <c r="A22" s="6" t="s">
        <v>67</v>
      </c>
      <c r="B22" s="4">
        <v>0</v>
      </c>
      <c r="C22" s="4">
        <v>0</v>
      </c>
      <c r="D22" s="4">
        <v>0</v>
      </c>
      <c r="E22" s="4">
        <v>6</v>
      </c>
      <c r="F22" s="4">
        <v>9</v>
      </c>
      <c r="G22" s="3" t="e">
        <f t="shared" si="0"/>
        <v>#DIV/0!</v>
      </c>
      <c r="H22" s="3" t="e">
        <f t="shared" si="1"/>
        <v>#DIV/0!</v>
      </c>
      <c r="I22" s="3" t="e">
        <f t="shared" si="2"/>
        <v>#DIV/0!</v>
      </c>
      <c r="J22" s="3">
        <f t="shared" si="3"/>
        <v>1.5</v>
      </c>
      <c r="K22" s="3">
        <f>B22/VLOOKUP($A22,'1000'!$A$5:$J$101,2,0)</f>
        <v>0</v>
      </c>
      <c r="L22" s="3">
        <f>C22/VLOOKUP($A22,'1000'!$A$5:$J$101,3,0)</f>
        <v>0</v>
      </c>
      <c r="M22" s="3">
        <f>D22/VLOOKUP($A22,'1000'!$A$5:$J$101,4,0)</f>
        <v>0</v>
      </c>
      <c r="N22" s="3">
        <f>E22/VLOOKUP($A22,'1000'!$A$5:$J$101,5,0)</f>
        <v>1.6483516483516484E-2</v>
      </c>
      <c r="O22" s="3">
        <f>F22/VLOOKUP($A22,'1000'!$A$5:$J$101,6,0)</f>
        <v>1.0538641686182669E-2</v>
      </c>
    </row>
    <row r="23" spans="1:15" x14ac:dyDescent="0.2">
      <c r="A23" s="6" t="s">
        <v>66</v>
      </c>
      <c r="B23" s="4">
        <v>70</v>
      </c>
      <c r="C23" s="4">
        <v>65</v>
      </c>
      <c r="D23" s="4">
        <v>81</v>
      </c>
      <c r="E23" s="4">
        <v>3</v>
      </c>
      <c r="F23" s="4">
        <v>1</v>
      </c>
      <c r="G23" s="3">
        <f t="shared" si="0"/>
        <v>0.9285714285714286</v>
      </c>
      <c r="H23" s="3">
        <f t="shared" si="1"/>
        <v>1.2461538461538462</v>
      </c>
      <c r="I23" s="3">
        <f t="shared" si="2"/>
        <v>3.7037037037037035E-2</v>
      </c>
      <c r="J23" s="3">
        <f t="shared" si="3"/>
        <v>0.33333333333333331</v>
      </c>
      <c r="K23" s="3">
        <f>B23/VLOOKUP($A23,'1000'!$A$5:$J$101,2,0)</f>
        <v>7.5268817204301078E-2</v>
      </c>
      <c r="L23" s="3">
        <f>C23/VLOOKUP($A23,'1000'!$A$5:$J$101,3,0)</f>
        <v>6.7148760330578511E-2</v>
      </c>
      <c r="M23" s="3">
        <f>D23/VLOOKUP($A23,'1000'!$A$5:$J$101,4,0)</f>
        <v>6.1643835616438353E-2</v>
      </c>
      <c r="N23" s="3">
        <f>E23/VLOOKUP($A23,'1000'!$A$5:$J$101,5,0)</f>
        <v>1.6648168701442841E-3</v>
      </c>
      <c r="O23" s="3">
        <f>F23/VLOOKUP($A23,'1000'!$A$5:$J$101,6,0)</f>
        <v>4.5045045045045046E-4</v>
      </c>
    </row>
    <row r="24" spans="1:15" x14ac:dyDescent="0.2">
      <c r="A24" s="6" t="s">
        <v>63</v>
      </c>
      <c r="B24" s="4">
        <v>0</v>
      </c>
      <c r="C24" s="4">
        <v>10</v>
      </c>
      <c r="D24" s="4">
        <v>5</v>
      </c>
      <c r="E24" s="4">
        <v>8</v>
      </c>
      <c r="F24" s="4">
        <v>1</v>
      </c>
      <c r="G24" s="3" t="e">
        <f t="shared" si="0"/>
        <v>#DIV/0!</v>
      </c>
      <c r="H24" s="3">
        <f t="shared" si="1"/>
        <v>0.5</v>
      </c>
      <c r="I24" s="3">
        <f t="shared" si="2"/>
        <v>1.6</v>
      </c>
      <c r="J24" s="3">
        <f t="shared" si="3"/>
        <v>0.125</v>
      </c>
      <c r="K24" s="3"/>
      <c r="L24" s="3">
        <f>C24/VLOOKUP($A24,'1000'!$A$5:$J$101,3,0)</f>
        <v>1.1627906976744186E-2</v>
      </c>
      <c r="M24" s="3">
        <f>D24/VLOOKUP($A24,'1000'!$A$5:$J$101,4,0)</f>
        <v>3.0339805825242718E-3</v>
      </c>
      <c r="N24" s="3">
        <f>E24/VLOOKUP($A24,'1000'!$A$5:$J$101,5,0)</f>
        <v>2.5157232704402514E-3</v>
      </c>
      <c r="O24" s="3">
        <f>F24/VLOOKUP($A24,'1000'!$A$5:$J$101,6,0)</f>
        <v>1.7950098725542991E-4</v>
      </c>
    </row>
    <row r="25" spans="1:15" x14ac:dyDescent="0.2">
      <c r="A25" s="6" t="s">
        <v>62</v>
      </c>
      <c r="B25" s="4">
        <v>0</v>
      </c>
      <c r="C25" s="4">
        <v>0</v>
      </c>
      <c r="D25" s="4">
        <v>1</v>
      </c>
      <c r="E25" s="4">
        <v>2</v>
      </c>
      <c r="F25" s="4">
        <v>5</v>
      </c>
      <c r="G25" s="3" t="e">
        <f t="shared" si="0"/>
        <v>#DIV/0!</v>
      </c>
      <c r="H25" s="3" t="e">
        <f t="shared" si="1"/>
        <v>#DIV/0!</v>
      </c>
      <c r="I25" s="3">
        <f t="shared" si="2"/>
        <v>2</v>
      </c>
      <c r="J25" s="3">
        <f t="shared" si="3"/>
        <v>2.5</v>
      </c>
      <c r="K25" s="3">
        <f>B25/VLOOKUP($A25,'1000'!$A$5:$J$101,2,0)</f>
        <v>0</v>
      </c>
      <c r="L25" s="3">
        <f>C25/VLOOKUP($A25,'1000'!$A$5:$J$101,3,0)</f>
        <v>0</v>
      </c>
      <c r="M25" s="3">
        <f>D25/VLOOKUP($A25,'1000'!$A$5:$J$101,4,0)</f>
        <v>1.1111111111111112E-2</v>
      </c>
      <c r="N25" s="3">
        <f>E25/VLOOKUP($A25,'1000'!$A$5:$J$101,5,0)</f>
        <v>2.0618556701030927E-2</v>
      </c>
      <c r="O25" s="3">
        <f>F25/VLOOKUP($A25,'1000'!$A$5:$J$101,6,0)</f>
        <v>4.6296296296296294E-2</v>
      </c>
    </row>
    <row r="26" spans="1:15" x14ac:dyDescent="0.2">
      <c r="A26" s="6" t="s">
        <v>60</v>
      </c>
      <c r="B26" s="4">
        <v>0</v>
      </c>
      <c r="C26" s="4">
        <v>0</v>
      </c>
      <c r="D26" s="4">
        <v>0</v>
      </c>
      <c r="E26" s="4">
        <v>0</v>
      </c>
      <c r="F26" s="4">
        <v>11</v>
      </c>
      <c r="G26" s="3" t="e">
        <f t="shared" si="0"/>
        <v>#DIV/0!</v>
      </c>
      <c r="H26" s="3" t="e">
        <f t="shared" si="1"/>
        <v>#DIV/0!</v>
      </c>
      <c r="I26" s="3" t="e">
        <f t="shared" si="2"/>
        <v>#DIV/0!</v>
      </c>
      <c r="J26" s="3" t="e">
        <f t="shared" si="3"/>
        <v>#DIV/0!</v>
      </c>
      <c r="K26" s="3">
        <f>B26/VLOOKUP($A26,'1000'!$A$5:$J$101,2,0)</f>
        <v>0</v>
      </c>
      <c r="L26" s="3">
        <f>C26/VLOOKUP($A26,'1000'!$A$5:$J$101,3,0)</f>
        <v>0</v>
      </c>
      <c r="M26" s="3">
        <f>D26/VLOOKUP($A26,'1000'!$A$5:$J$101,4,0)</f>
        <v>0</v>
      </c>
      <c r="N26" s="3">
        <f>E26/VLOOKUP($A26,'1000'!$A$5:$J$101,5,0)</f>
        <v>0</v>
      </c>
      <c r="O26" s="3">
        <f>F26/VLOOKUP($A26,'1000'!$A$5:$J$101,6,0)</f>
        <v>3.5598705501618123E-2</v>
      </c>
    </row>
    <row r="27" spans="1:15" x14ac:dyDescent="0.2">
      <c r="A27" s="6" t="s">
        <v>59</v>
      </c>
      <c r="B27" s="4">
        <v>0</v>
      </c>
      <c r="C27" s="4">
        <v>0</v>
      </c>
      <c r="D27" s="4">
        <v>8</v>
      </c>
      <c r="E27" s="4">
        <v>8</v>
      </c>
      <c r="F27" s="4">
        <v>18</v>
      </c>
      <c r="G27" s="3" t="e">
        <f t="shared" si="0"/>
        <v>#DIV/0!</v>
      </c>
      <c r="H27" s="3" t="e">
        <f t="shared" si="1"/>
        <v>#DIV/0!</v>
      </c>
      <c r="I27" s="3">
        <f t="shared" si="2"/>
        <v>1</v>
      </c>
      <c r="J27" s="3">
        <f t="shared" si="3"/>
        <v>2.25</v>
      </c>
      <c r="K27" s="3"/>
      <c r="L27" s="3">
        <f>C27/VLOOKUP($A27,'1000'!$A$5:$J$101,3,0)</f>
        <v>0</v>
      </c>
      <c r="M27" s="3">
        <f>D27/VLOOKUP($A27,'1000'!$A$5:$J$101,4,0)</f>
        <v>2.968460111317254E-3</v>
      </c>
      <c r="N27" s="3">
        <f>E27/VLOOKUP($A27,'1000'!$A$5:$J$101,5,0)</f>
        <v>2.8228652081863093E-3</v>
      </c>
      <c r="O27" s="3">
        <f>F27/VLOOKUP($A27,'1000'!$A$5:$J$101,6,0)</f>
        <v>4.7846889952153108E-3</v>
      </c>
    </row>
    <row r="28" spans="1:15" x14ac:dyDescent="0.2">
      <c r="A28" s="6" t="s">
        <v>58</v>
      </c>
      <c r="B28" s="4">
        <v>0</v>
      </c>
      <c r="C28" s="4">
        <v>0</v>
      </c>
      <c r="D28" s="4">
        <v>1</v>
      </c>
      <c r="E28" s="4">
        <v>0</v>
      </c>
      <c r="F28" s="4">
        <v>0</v>
      </c>
      <c r="G28" s="3" t="e">
        <f t="shared" si="0"/>
        <v>#DIV/0!</v>
      </c>
      <c r="H28" s="3" t="e">
        <f t="shared" si="1"/>
        <v>#DIV/0!</v>
      </c>
      <c r="I28" s="3">
        <f t="shared" si="2"/>
        <v>0</v>
      </c>
      <c r="J28" s="3" t="e">
        <f t="shared" si="3"/>
        <v>#DIV/0!</v>
      </c>
      <c r="K28" s="3">
        <f>B28/VLOOKUP($A28,'1000'!$A$5:$J$101,2,0)</f>
        <v>0</v>
      </c>
      <c r="L28" s="3">
        <f>C28/VLOOKUP($A28,'1000'!$A$5:$J$101,3,0)</f>
        <v>0</v>
      </c>
      <c r="M28" s="3">
        <f>D28/VLOOKUP($A28,'1000'!$A$5:$J$101,4,0)</f>
        <v>9.7087378640776691E-3</v>
      </c>
      <c r="N28" s="3">
        <f>E28/VLOOKUP($A28,'1000'!$A$5:$J$101,5,0)</f>
        <v>0</v>
      </c>
      <c r="O28" s="3">
        <f>F28/VLOOKUP($A28,'1000'!$A$5:$J$101,6,0)</f>
        <v>0</v>
      </c>
    </row>
    <row r="29" spans="1:15" x14ac:dyDescent="0.2">
      <c r="A29" s="6" t="s">
        <v>57</v>
      </c>
      <c r="B29" s="4">
        <v>2</v>
      </c>
      <c r="C29" s="4">
        <v>1</v>
      </c>
      <c r="D29" s="4">
        <v>2</v>
      </c>
      <c r="E29" s="4">
        <v>2</v>
      </c>
      <c r="F29" s="4">
        <v>4</v>
      </c>
      <c r="G29" s="3">
        <f t="shared" si="0"/>
        <v>0.5</v>
      </c>
      <c r="H29" s="3">
        <f t="shared" si="1"/>
        <v>2</v>
      </c>
      <c r="I29" s="3">
        <f t="shared" si="2"/>
        <v>1</v>
      </c>
      <c r="J29" s="3">
        <f t="shared" si="3"/>
        <v>2</v>
      </c>
      <c r="K29" s="3">
        <f>B29/VLOOKUP($A29,'1000'!$A$5:$J$101,2,0)</f>
        <v>0.125</v>
      </c>
      <c r="L29" s="3">
        <f>C29/VLOOKUP($A29,'1000'!$A$5:$J$101,3,0)</f>
        <v>5.5555555555555552E-2</v>
      </c>
      <c r="M29" s="3">
        <f>D29/VLOOKUP($A29,'1000'!$A$5:$J$101,4,0)</f>
        <v>9.0909090909090912E-2</v>
      </c>
      <c r="N29" s="3">
        <f>E29/VLOOKUP($A29,'1000'!$A$5:$J$101,5,0)</f>
        <v>0.08</v>
      </c>
      <c r="O29" s="3">
        <f>F29/VLOOKUP($A29,'1000'!$A$5:$J$101,6,0)</f>
        <v>0.1111111111111111</v>
      </c>
    </row>
    <row r="30" spans="1:15" x14ac:dyDescent="0.2">
      <c r="A30" s="6" t="s">
        <v>46</v>
      </c>
      <c r="B30" s="4">
        <v>14</v>
      </c>
      <c r="C30" s="4">
        <v>16</v>
      </c>
      <c r="D30" s="4">
        <v>24</v>
      </c>
      <c r="E30" s="4">
        <v>29</v>
      </c>
      <c r="F30" s="4">
        <v>38</v>
      </c>
      <c r="G30" s="3">
        <f t="shared" si="0"/>
        <v>1.1428571428571428</v>
      </c>
      <c r="H30" s="3">
        <f t="shared" si="1"/>
        <v>1.5</v>
      </c>
      <c r="I30" s="3">
        <f t="shared" si="2"/>
        <v>1.2083333333333333</v>
      </c>
      <c r="J30" s="3">
        <f t="shared" si="3"/>
        <v>1.3103448275862069</v>
      </c>
      <c r="K30" s="3">
        <f>B30/VLOOKUP($A30,'1000'!$A$5:$J$101,2,0)</f>
        <v>1.4242115971515769E-2</v>
      </c>
      <c r="L30" s="3">
        <f>C30/VLOOKUP($A30,'1000'!$A$5:$J$101,3,0)</f>
        <v>8.6720867208672087E-3</v>
      </c>
      <c r="M30" s="3">
        <f>D30/VLOOKUP($A30,'1000'!$A$5:$J$101,4,0)</f>
        <v>8.0591000671591667E-3</v>
      </c>
      <c r="N30" s="3">
        <f>E30/VLOOKUP($A30,'1000'!$A$5:$J$101,5,0)</f>
        <v>6.5581184984170055E-3</v>
      </c>
      <c r="O30" s="3">
        <f>F30/VLOOKUP($A30,'1000'!$A$5:$J$101,6,0)</f>
        <v>6.3439065108514192E-3</v>
      </c>
    </row>
    <row r="31" spans="1:15" x14ac:dyDescent="0.2">
      <c r="A31" s="6" t="s">
        <v>43</v>
      </c>
      <c r="B31" s="4">
        <v>0</v>
      </c>
      <c r="C31" s="4">
        <v>58</v>
      </c>
      <c r="D31" s="4">
        <v>100</v>
      </c>
      <c r="E31" s="4">
        <v>138</v>
      </c>
      <c r="F31" s="4">
        <v>170</v>
      </c>
      <c r="G31" s="3" t="e">
        <f t="shared" si="0"/>
        <v>#DIV/0!</v>
      </c>
      <c r="H31" s="3">
        <f t="shared" si="1"/>
        <v>1.7241379310344827</v>
      </c>
      <c r="I31" s="3">
        <f t="shared" si="2"/>
        <v>1.38</v>
      </c>
      <c r="J31" s="3">
        <f t="shared" si="3"/>
        <v>1.2318840579710144</v>
      </c>
      <c r="K31" s="3">
        <f>B31/VLOOKUP($A31,'1000'!$A$5:$J$101,2,0)</f>
        <v>0</v>
      </c>
      <c r="L31" s="3">
        <f>C31/VLOOKUP($A31,'1000'!$A$5:$J$101,3,0)</f>
        <v>1.5356102727032035E-2</v>
      </c>
      <c r="M31" s="3">
        <f>D31/VLOOKUP($A31,'1000'!$A$5:$J$101,4,0)</f>
        <v>2.1929824561403508E-2</v>
      </c>
      <c r="N31" s="3">
        <f>E31/VLOOKUP($A31,'1000'!$A$5:$J$101,5,0)</f>
        <v>2.3123324396782843E-2</v>
      </c>
      <c r="O31" s="3">
        <f>F31/VLOOKUP($A31,'1000'!$A$5:$J$101,6,0)</f>
        <v>2.2858679575097487E-2</v>
      </c>
    </row>
    <row r="32" spans="1:15" x14ac:dyDescent="0.2">
      <c r="A32" s="6" t="s">
        <v>42</v>
      </c>
      <c r="B32" s="4">
        <v>12</v>
      </c>
      <c r="C32" s="4">
        <v>15</v>
      </c>
      <c r="D32" s="4">
        <v>17</v>
      </c>
      <c r="E32" s="4">
        <v>14</v>
      </c>
      <c r="F32" s="4">
        <v>26</v>
      </c>
      <c r="G32" s="3">
        <f t="shared" si="0"/>
        <v>1.25</v>
      </c>
      <c r="H32" s="3">
        <f t="shared" si="1"/>
        <v>1.1333333333333333</v>
      </c>
      <c r="I32" s="3">
        <f t="shared" si="2"/>
        <v>0.82352941176470584</v>
      </c>
      <c r="J32" s="3">
        <f t="shared" si="3"/>
        <v>1.8571428571428572</v>
      </c>
      <c r="K32" s="3">
        <f>B32/VLOOKUP($A32,'1000'!$A$5:$J$101,2,0)</f>
        <v>9.9337748344370865E-3</v>
      </c>
      <c r="L32" s="3">
        <f>C32/VLOOKUP($A32,'1000'!$A$5:$J$101,3,0)</f>
        <v>1.5906680805938492E-2</v>
      </c>
      <c r="M32" s="3">
        <f>D32/VLOOKUP($A32,'1000'!$A$5:$J$101,4,0)</f>
        <v>1.7418032786885244E-2</v>
      </c>
      <c r="N32" s="3">
        <f>E32/VLOOKUP($A32,'1000'!$A$5:$J$101,5,0)</f>
        <v>1.1155378486055778E-2</v>
      </c>
      <c r="O32" s="3">
        <f>F32/VLOOKUP($A32,'1000'!$A$5:$J$101,6,0)</f>
        <v>1.4772727272727272E-2</v>
      </c>
    </row>
    <row r="33" spans="1:15" x14ac:dyDescent="0.2">
      <c r="A33" s="6" t="s">
        <v>39</v>
      </c>
      <c r="B33" s="4">
        <v>239</v>
      </c>
      <c r="C33" s="4">
        <v>265</v>
      </c>
      <c r="D33" s="4">
        <v>0</v>
      </c>
      <c r="E33" s="4">
        <v>0</v>
      </c>
      <c r="F33" s="4">
        <v>0</v>
      </c>
      <c r="G33" s="3">
        <f t="shared" si="0"/>
        <v>1.108786610878661</v>
      </c>
      <c r="H33" s="3">
        <f t="shared" si="1"/>
        <v>0</v>
      </c>
      <c r="I33" s="3" t="e">
        <f t="shared" si="2"/>
        <v>#DIV/0!</v>
      </c>
      <c r="J33" s="3" t="e">
        <f t="shared" si="3"/>
        <v>#DIV/0!</v>
      </c>
      <c r="K33" s="3">
        <f>B33/VLOOKUP($A33,'1000'!$A$5:$J$101,2,0)</f>
        <v>0.11709946104850563</v>
      </c>
      <c r="L33" s="3">
        <f>C33/VLOOKUP($A33,'1000'!$A$5:$J$101,3,0)</f>
        <v>0.12223247232472324</v>
      </c>
      <c r="M33" s="3">
        <f>D33/VLOOKUP($A33,'1000'!$A$5:$J$101,4,0)</f>
        <v>0</v>
      </c>
      <c r="N33" s="3">
        <f>E33/VLOOKUP($A33,'1000'!$A$5:$J$101,5,0)</f>
        <v>0</v>
      </c>
      <c r="O33" s="3">
        <f>F33/VLOOKUP($A33,'1000'!$A$5:$J$101,6,0)</f>
        <v>0</v>
      </c>
    </row>
    <row r="34" spans="1:15" x14ac:dyDescent="0.2">
      <c r="A34" s="6" t="s">
        <v>38</v>
      </c>
      <c r="B34" s="4">
        <v>0</v>
      </c>
      <c r="C34" s="4">
        <v>19</v>
      </c>
      <c r="D34" s="4">
        <v>31</v>
      </c>
      <c r="E34" s="4">
        <v>40</v>
      </c>
      <c r="F34" s="4">
        <v>37</v>
      </c>
      <c r="G34" s="3" t="e">
        <f t="shared" si="0"/>
        <v>#DIV/0!</v>
      </c>
      <c r="H34" s="3">
        <f t="shared" si="1"/>
        <v>1.631578947368421</v>
      </c>
      <c r="I34" s="3">
        <f t="shared" si="2"/>
        <v>1.2903225806451613</v>
      </c>
      <c r="J34" s="3">
        <f t="shared" si="3"/>
        <v>0.92500000000000004</v>
      </c>
      <c r="K34" s="3">
        <f>B34/VLOOKUP($A34,'1000'!$A$5:$J$101,2,0)</f>
        <v>0</v>
      </c>
      <c r="L34" s="3">
        <f>C34/VLOOKUP($A34,'1000'!$A$5:$J$101,3,0)</f>
        <v>3.4734917733089579E-2</v>
      </c>
      <c r="M34" s="3">
        <f>D34/VLOOKUP($A34,'1000'!$A$5:$J$101,4,0)</f>
        <v>4.9599999999999998E-2</v>
      </c>
      <c r="N34" s="3">
        <f>E34/VLOOKUP($A34,'1000'!$A$5:$J$101,5,0)</f>
        <v>5.4054054054054057E-2</v>
      </c>
      <c r="O34" s="3">
        <f>F34/VLOOKUP($A34,'1000'!$A$5:$J$101,6,0)</f>
        <v>3.5887487875848688E-2</v>
      </c>
    </row>
    <row r="35" spans="1:15" x14ac:dyDescent="0.2">
      <c r="A35" s="6" t="s">
        <v>37</v>
      </c>
      <c r="B35" s="4">
        <v>243</v>
      </c>
      <c r="C35" s="4">
        <v>167</v>
      </c>
      <c r="D35" s="4">
        <v>219</v>
      </c>
      <c r="E35" s="4">
        <v>261</v>
      </c>
      <c r="F35" s="4">
        <v>133</v>
      </c>
      <c r="G35" s="3">
        <f t="shared" si="0"/>
        <v>0.68724279835390945</v>
      </c>
      <c r="H35" s="3">
        <f t="shared" si="1"/>
        <v>1.311377245508982</v>
      </c>
      <c r="I35" s="3">
        <f t="shared" si="2"/>
        <v>1.1917808219178083</v>
      </c>
      <c r="J35" s="3">
        <f t="shared" si="3"/>
        <v>0.50957854406130265</v>
      </c>
      <c r="K35" s="3">
        <f>B35/VLOOKUP($A35,'1000'!$A$5:$J$101,2,0)</f>
        <v>0.1610337972166998</v>
      </c>
      <c r="L35" s="3">
        <f>C35/VLOOKUP($A35,'1000'!$A$5:$J$101,3,0)</f>
        <v>0.11215580926796508</v>
      </c>
      <c r="M35" s="3">
        <f>D35/VLOOKUP($A35,'1000'!$A$5:$J$101,4,0)</f>
        <v>5.8886797526216728E-2</v>
      </c>
      <c r="N35" s="3">
        <f>E35/VLOOKUP($A35,'1000'!$A$5:$J$101,5,0)</f>
        <v>5.8823529411764705E-2</v>
      </c>
      <c r="O35" s="3">
        <f>F35/VLOOKUP($A35,'1000'!$A$5:$J$101,6,0)</f>
        <v>2.8626775721050365E-2</v>
      </c>
    </row>
    <row r="36" spans="1:15" x14ac:dyDescent="0.2">
      <c r="A36" s="6" t="s">
        <v>36</v>
      </c>
      <c r="B36" s="4">
        <v>0</v>
      </c>
      <c r="C36" s="4">
        <v>1</v>
      </c>
      <c r="D36" s="4">
        <v>3</v>
      </c>
      <c r="E36" s="4">
        <v>21</v>
      </c>
      <c r="F36" s="4">
        <v>0</v>
      </c>
      <c r="G36" s="3" t="e">
        <f t="shared" si="0"/>
        <v>#DIV/0!</v>
      </c>
      <c r="H36" s="3">
        <f t="shared" si="1"/>
        <v>3</v>
      </c>
      <c r="I36" s="3">
        <f t="shared" si="2"/>
        <v>7</v>
      </c>
      <c r="J36" s="3">
        <f t="shared" si="3"/>
        <v>0</v>
      </c>
      <c r="K36" s="3">
        <f>B36/VLOOKUP($A36,'1000'!$A$5:$J$101,2,0)</f>
        <v>0</v>
      </c>
      <c r="L36" s="3">
        <f>C36/VLOOKUP($A36,'1000'!$A$5:$J$101,3,0)</f>
        <v>9.1996320147194111E-4</v>
      </c>
      <c r="M36" s="3">
        <f>D36/VLOOKUP($A36,'1000'!$A$5:$J$101,4,0)</f>
        <v>2.0491803278688526E-3</v>
      </c>
      <c r="N36" s="3">
        <f>E36/VLOOKUP($A36,'1000'!$A$5:$J$101,5,0)</f>
        <v>9.575923392612859E-3</v>
      </c>
      <c r="O36" s="3">
        <f>F36/VLOOKUP($A36,'1000'!$A$5:$J$101,6,0)</f>
        <v>0</v>
      </c>
    </row>
    <row r="37" spans="1:15" x14ac:dyDescent="0.2">
      <c r="A37" s="6" t="s">
        <v>35</v>
      </c>
      <c r="B37" s="4">
        <v>18</v>
      </c>
      <c r="C37" s="4">
        <v>19</v>
      </c>
      <c r="D37" s="4">
        <v>34</v>
      </c>
      <c r="E37" s="4">
        <v>44</v>
      </c>
      <c r="F37" s="4">
        <v>54</v>
      </c>
      <c r="G37" s="3">
        <f t="shared" si="0"/>
        <v>1.0555555555555556</v>
      </c>
      <c r="H37" s="3">
        <f t="shared" si="1"/>
        <v>1.7894736842105263</v>
      </c>
      <c r="I37" s="3">
        <f t="shared" si="2"/>
        <v>1.2941176470588236</v>
      </c>
      <c r="J37" s="3">
        <f t="shared" si="3"/>
        <v>1.2272727272727273</v>
      </c>
      <c r="K37" s="3">
        <f>B37/VLOOKUP($A37,'1000'!$A$5:$J$101,2,0)</f>
        <v>5.1993067590987872E-3</v>
      </c>
      <c r="L37" s="3">
        <f>C37/VLOOKUP($A37,'1000'!$A$5:$J$101,3,0)</f>
        <v>3.619047619047619E-3</v>
      </c>
      <c r="M37" s="3">
        <f>D37/VLOOKUP($A37,'1000'!$A$5:$J$101,4,0)</f>
        <v>4.4058571983931578E-3</v>
      </c>
      <c r="N37" s="3">
        <f>E37/VLOOKUP($A37,'1000'!$A$5:$J$101,5,0)</f>
        <v>4.4123545928600079E-3</v>
      </c>
      <c r="O37" s="3">
        <f>F37/VLOOKUP($A37,'1000'!$A$5:$J$101,6,0)</f>
        <v>4.909090909090909E-3</v>
      </c>
    </row>
    <row r="38" spans="1:15" x14ac:dyDescent="0.2">
      <c r="A38" s="6" t="s">
        <v>33</v>
      </c>
      <c r="B38" s="4">
        <v>102</v>
      </c>
      <c r="C38" s="4">
        <v>90</v>
      </c>
      <c r="D38" s="4">
        <v>82</v>
      </c>
      <c r="E38" s="4">
        <v>72</v>
      </c>
      <c r="F38" s="4">
        <v>81</v>
      </c>
      <c r="G38" s="3">
        <f t="shared" si="0"/>
        <v>0.88235294117647056</v>
      </c>
      <c r="H38" s="3">
        <f t="shared" si="1"/>
        <v>0.91111111111111109</v>
      </c>
      <c r="I38" s="3">
        <f t="shared" si="2"/>
        <v>0.87804878048780488</v>
      </c>
      <c r="J38" s="3">
        <f t="shared" si="3"/>
        <v>1.125</v>
      </c>
      <c r="K38" s="3">
        <f>B38/VLOOKUP($A38,'1000'!$A$5:$J$101,2,0)</f>
        <v>8.2059533386967018E-2</v>
      </c>
      <c r="L38" s="3">
        <f>C38/VLOOKUP($A38,'1000'!$A$5:$J$101,3,0)</f>
        <v>6.3604240282685506E-2</v>
      </c>
      <c r="M38" s="3">
        <f>D38/VLOOKUP($A38,'1000'!$A$5:$J$101,4,0)</f>
        <v>4.8349056603773588E-2</v>
      </c>
      <c r="N38" s="3">
        <f>E38/VLOOKUP($A38,'1000'!$A$5:$J$101,5,0)</f>
        <v>2.4307900067521943E-2</v>
      </c>
      <c r="O38" s="3">
        <f>F38/VLOOKUP($A38,'1000'!$A$5:$J$101,6,0)</f>
        <v>1.7201104268422172E-2</v>
      </c>
    </row>
    <row r="39" spans="1:15" x14ac:dyDescent="0.2">
      <c r="A39" s="6" t="s">
        <v>32</v>
      </c>
      <c r="B39" s="4">
        <v>41</v>
      </c>
      <c r="C39" s="4">
        <v>38</v>
      </c>
      <c r="D39" s="4">
        <v>32</v>
      </c>
      <c r="E39" s="4">
        <v>42</v>
      </c>
      <c r="F39" s="4">
        <v>55</v>
      </c>
      <c r="G39" s="3">
        <f t="shared" si="0"/>
        <v>0.92682926829268297</v>
      </c>
      <c r="H39" s="3">
        <f t="shared" si="1"/>
        <v>0.84210526315789469</v>
      </c>
      <c r="I39" s="3">
        <f t="shared" si="2"/>
        <v>1.3125</v>
      </c>
      <c r="J39" s="3">
        <f t="shared" si="3"/>
        <v>1.3095238095238095</v>
      </c>
      <c r="K39" s="3">
        <f>B39/VLOOKUP($A39,'1000'!$A$5:$J$101,2,0)</f>
        <v>3.5776614310645723E-2</v>
      </c>
      <c r="L39" s="3">
        <f>C39/VLOOKUP($A39,'1000'!$A$5:$J$101,3,0)</f>
        <v>2.4787997390737115E-2</v>
      </c>
      <c r="M39" s="3">
        <f>D39/VLOOKUP($A39,'1000'!$A$5:$J$101,4,0)</f>
        <v>1.4780600461893764E-2</v>
      </c>
      <c r="N39" s="3">
        <f>E39/VLOOKUP($A39,'1000'!$A$5:$J$101,5,0)</f>
        <v>1.2051649928263989E-2</v>
      </c>
      <c r="O39" s="3">
        <f>F39/VLOOKUP($A39,'1000'!$A$5:$J$101,6,0)</f>
        <v>1.0623913463395789E-2</v>
      </c>
    </row>
    <row r="40" spans="1:15" x14ac:dyDescent="0.2">
      <c r="A40" s="6" t="s">
        <v>27</v>
      </c>
      <c r="B40" s="4">
        <v>183</v>
      </c>
      <c r="C40" s="4">
        <v>195</v>
      </c>
      <c r="D40" s="4">
        <v>0</v>
      </c>
      <c r="E40" s="4">
        <v>0</v>
      </c>
      <c r="F40" s="4">
        <v>0</v>
      </c>
      <c r="G40" s="3">
        <f t="shared" si="0"/>
        <v>1.0655737704918034</v>
      </c>
      <c r="H40" s="3">
        <f t="shared" si="1"/>
        <v>0</v>
      </c>
      <c r="I40" s="3" t="e">
        <f t="shared" si="2"/>
        <v>#DIV/0!</v>
      </c>
      <c r="J40" s="3" t="e">
        <f t="shared" si="3"/>
        <v>#DIV/0!</v>
      </c>
      <c r="K40" s="3">
        <f>B40/VLOOKUP($A40,'1000'!$A$5:$J$101,2,0)</f>
        <v>4.7446201711174488E-2</v>
      </c>
      <c r="L40" s="3">
        <f>C40/VLOOKUP($A40,'1000'!$A$5:$J$101,3,0)</f>
        <v>4.165776543473617E-2</v>
      </c>
      <c r="M40" s="3">
        <f>D40/VLOOKUP($A40,'1000'!$A$5:$J$101,4,0)</f>
        <v>0</v>
      </c>
      <c r="N40" s="3">
        <f>E40/VLOOKUP($A40,'1000'!$A$5:$J$101,5,0)</f>
        <v>0</v>
      </c>
      <c r="O40" s="3">
        <f>F40/VLOOKUP($A40,'1000'!$A$5:$J$101,6,0)</f>
        <v>0</v>
      </c>
    </row>
    <row r="41" spans="1:15" x14ac:dyDescent="0.2">
      <c r="A41" s="6" t="s">
        <v>25</v>
      </c>
      <c r="B41" s="4">
        <v>220</v>
      </c>
      <c r="C41" s="4">
        <v>221</v>
      </c>
      <c r="D41" s="4">
        <v>234</v>
      </c>
      <c r="E41" s="4">
        <v>263</v>
      </c>
      <c r="F41" s="4">
        <v>208</v>
      </c>
      <c r="G41" s="3">
        <f t="shared" si="0"/>
        <v>1.0045454545454546</v>
      </c>
      <c r="H41" s="3">
        <f t="shared" si="1"/>
        <v>1.0588235294117647</v>
      </c>
      <c r="I41" s="3">
        <f t="shared" si="2"/>
        <v>1.1239316239316239</v>
      </c>
      <c r="J41" s="3">
        <f t="shared" si="3"/>
        <v>0.79087452471482889</v>
      </c>
      <c r="K41" s="3">
        <f>B41/VLOOKUP($A41,'1000'!$A$5:$J$101,2,0)</f>
        <v>9.0053213262382317E-2</v>
      </c>
      <c r="L41" s="3">
        <f>C41/VLOOKUP($A41,'1000'!$A$5:$J$101,3,0)</f>
        <v>8.2156133828996281E-2</v>
      </c>
      <c r="M41" s="3">
        <f>D41/VLOOKUP($A41,'1000'!$A$5:$J$101,4,0)</f>
        <v>6.6704675028506272E-2</v>
      </c>
      <c r="N41" s="3">
        <f>E41/VLOOKUP($A41,'1000'!$A$5:$J$101,5,0)</f>
        <v>5.8757819481680074E-2</v>
      </c>
      <c r="O41" s="3">
        <f>F41/VLOOKUP($A41,'1000'!$A$5:$J$101,6,0)</f>
        <v>3.4987384356602189E-2</v>
      </c>
    </row>
    <row r="42" spans="1:15" x14ac:dyDescent="0.2">
      <c r="A42" s="6" t="s">
        <v>24</v>
      </c>
      <c r="B42" s="4">
        <v>148</v>
      </c>
      <c r="C42" s="4">
        <v>162</v>
      </c>
      <c r="D42" s="4">
        <v>210</v>
      </c>
      <c r="E42" s="4">
        <v>268</v>
      </c>
      <c r="F42" s="4">
        <v>331</v>
      </c>
      <c r="G42" s="3">
        <f t="shared" si="0"/>
        <v>1.0945945945945945</v>
      </c>
      <c r="H42" s="3">
        <f t="shared" si="1"/>
        <v>1.2962962962962963</v>
      </c>
      <c r="I42" s="3">
        <f t="shared" si="2"/>
        <v>1.2761904761904761</v>
      </c>
      <c r="J42" s="3">
        <f t="shared" si="3"/>
        <v>1.2350746268656716</v>
      </c>
      <c r="K42" s="3">
        <f>B42/VLOOKUP($A42,'1000'!$A$5:$J$101,2,0)</f>
        <v>2.5964912280701753E-2</v>
      </c>
      <c r="L42" s="3">
        <f>C42/VLOOKUP($A42,'1000'!$A$5:$J$101,3,0)</f>
        <v>2.1069059695669138E-2</v>
      </c>
      <c r="M42" s="3">
        <f>D42/VLOOKUP($A42,'1000'!$A$5:$J$101,4,0)</f>
        <v>2.3001095290251915E-2</v>
      </c>
      <c r="N42" s="3">
        <f>E42/VLOOKUP($A42,'1000'!$A$5:$J$101,5,0)</f>
        <v>2.7569180125501493E-2</v>
      </c>
      <c r="O42" s="3">
        <f>F42/VLOOKUP($A42,'1000'!$A$5:$J$101,6,0)</f>
        <v>3.2327375720285184E-2</v>
      </c>
    </row>
    <row r="43" spans="1:15" x14ac:dyDescent="0.2">
      <c r="A43" s="6" t="s">
        <v>23</v>
      </c>
      <c r="B43" s="4">
        <v>11</v>
      </c>
      <c r="C43" s="4">
        <v>8</v>
      </c>
      <c r="D43" s="4">
        <v>14</v>
      </c>
      <c r="E43" s="4">
        <v>20</v>
      </c>
      <c r="F43" s="4">
        <v>24</v>
      </c>
      <c r="G43" s="3">
        <f t="shared" si="0"/>
        <v>0.72727272727272729</v>
      </c>
      <c r="H43" s="3">
        <f t="shared" si="1"/>
        <v>1.75</v>
      </c>
      <c r="I43" s="3">
        <f t="shared" si="2"/>
        <v>1.4285714285714286</v>
      </c>
      <c r="J43" s="3">
        <f t="shared" si="3"/>
        <v>1.2</v>
      </c>
      <c r="K43" s="3">
        <f>B43/VLOOKUP($A43,'1000'!$A$5:$J$101,2,0)</f>
        <v>2.3861171366594359E-2</v>
      </c>
      <c r="L43" s="3">
        <f>C43/VLOOKUP($A43,'1000'!$A$5:$J$101,3,0)</f>
        <v>1.6842105263157894E-2</v>
      </c>
      <c r="M43" s="3">
        <f>D43/VLOOKUP($A43,'1000'!$A$5:$J$101,4,0)</f>
        <v>2.4518388791593695E-2</v>
      </c>
      <c r="N43" s="3">
        <f>E43/VLOOKUP($A43,'1000'!$A$5:$J$101,5,0)</f>
        <v>2.7027027027027029E-2</v>
      </c>
      <c r="O43" s="3">
        <f>F43/VLOOKUP($A43,'1000'!$A$5:$J$101,6,0)</f>
        <v>2.2727272727272728E-2</v>
      </c>
    </row>
    <row r="44" spans="1:15" x14ac:dyDescent="0.2">
      <c r="A44" s="6" t="s">
        <v>20</v>
      </c>
      <c r="B44" s="4">
        <v>52</v>
      </c>
      <c r="C44" s="4">
        <v>49</v>
      </c>
      <c r="D44" s="4">
        <v>50</v>
      </c>
      <c r="E44" s="4">
        <v>40</v>
      </c>
      <c r="F44" s="4">
        <v>39</v>
      </c>
      <c r="G44" s="3">
        <f t="shared" si="0"/>
        <v>0.94230769230769229</v>
      </c>
      <c r="H44" s="3">
        <f t="shared" si="1"/>
        <v>1.0204081632653061</v>
      </c>
      <c r="I44" s="3">
        <f t="shared" si="2"/>
        <v>0.8</v>
      </c>
      <c r="J44" s="3">
        <f t="shared" si="3"/>
        <v>0.97499999999999998</v>
      </c>
      <c r="K44" s="3">
        <f>B44/VLOOKUP($A44,'1000'!$A$5:$J$101,2,0)</f>
        <v>5.7395143487858721E-2</v>
      </c>
      <c r="L44" s="3">
        <f>C44/VLOOKUP($A44,'1000'!$A$5:$J$101,3,0)</f>
        <v>6.3389391979301421E-2</v>
      </c>
      <c r="M44" s="3">
        <f>D44/VLOOKUP($A44,'1000'!$A$5:$J$101,4,0)</f>
        <v>6.1349693251533742E-2</v>
      </c>
      <c r="N44" s="3">
        <f>E44/VLOOKUP($A44,'1000'!$A$5:$J$101,5,0)</f>
        <v>4.449388209121246E-2</v>
      </c>
      <c r="O44" s="3">
        <f>F44/VLOOKUP($A44,'1000'!$A$5:$J$101,6,0)</f>
        <v>3.4574468085106384E-2</v>
      </c>
    </row>
    <row r="45" spans="1:15" x14ac:dyDescent="0.2">
      <c r="A45" s="6" t="s">
        <v>19</v>
      </c>
      <c r="B45" s="4">
        <v>32</v>
      </c>
      <c r="C45" s="4">
        <v>36</v>
      </c>
      <c r="D45" s="4">
        <v>31</v>
      </c>
      <c r="E45" s="4">
        <v>36</v>
      </c>
      <c r="F45" s="4">
        <v>37</v>
      </c>
      <c r="G45" s="3">
        <f t="shared" si="0"/>
        <v>1.125</v>
      </c>
      <c r="H45" s="3">
        <f t="shared" si="1"/>
        <v>0.86111111111111116</v>
      </c>
      <c r="I45" s="3">
        <f t="shared" si="2"/>
        <v>1.1612903225806452</v>
      </c>
      <c r="J45" s="3">
        <f t="shared" si="3"/>
        <v>1.0277777777777777</v>
      </c>
      <c r="K45" s="3">
        <f>B45/VLOOKUP($A45,'1000'!$A$5:$J$101,2,0)</f>
        <v>4.4016506189821183E-2</v>
      </c>
      <c r="L45" s="3">
        <f>C45/VLOOKUP($A45,'1000'!$A$5:$J$101,3,0)</f>
        <v>5.4135338345864661E-2</v>
      </c>
      <c r="M45" s="3">
        <f>D45/VLOOKUP($A45,'1000'!$A$5:$J$101,4,0)</f>
        <v>4.5123726346433773E-2</v>
      </c>
      <c r="N45" s="3">
        <f>E45/VLOOKUP($A45,'1000'!$A$5:$J$101,5,0)</f>
        <v>4.8257372654155493E-2</v>
      </c>
      <c r="O45" s="3">
        <f>F45/VLOOKUP($A45,'1000'!$A$5:$J$101,6,0)</f>
        <v>4.9333333333333333E-2</v>
      </c>
    </row>
    <row r="46" spans="1:15" x14ac:dyDescent="0.2">
      <c r="A46" s="6" t="s">
        <v>17</v>
      </c>
      <c r="B46" s="4">
        <v>0</v>
      </c>
      <c r="C46" s="4">
        <v>0</v>
      </c>
      <c r="D46" s="4">
        <v>0</v>
      </c>
      <c r="E46" s="4">
        <v>0</v>
      </c>
      <c r="F46" s="4">
        <v>3</v>
      </c>
      <c r="G46" s="3" t="e">
        <f t="shared" si="0"/>
        <v>#DIV/0!</v>
      </c>
      <c r="H46" s="3" t="e">
        <f t="shared" si="1"/>
        <v>#DIV/0!</v>
      </c>
      <c r="I46" s="3" t="e">
        <f t="shared" si="2"/>
        <v>#DIV/0!</v>
      </c>
      <c r="J46" s="3" t="e">
        <f t="shared" si="3"/>
        <v>#DIV/0!</v>
      </c>
      <c r="K46" s="3">
        <f>B46/VLOOKUP($A46,'1000'!$A$5:$J$101,2,0)</f>
        <v>0</v>
      </c>
      <c r="L46" s="3">
        <f>C46/VLOOKUP($A46,'1000'!$A$5:$J$101,3,0)</f>
        <v>0</v>
      </c>
      <c r="M46" s="3">
        <f>D46/VLOOKUP($A46,'1000'!$A$5:$J$101,4,0)</f>
        <v>0</v>
      </c>
      <c r="N46" s="3">
        <f>E46/VLOOKUP($A46,'1000'!$A$5:$J$101,5,0)</f>
        <v>0</v>
      </c>
      <c r="O46" s="3">
        <f>F46/VLOOKUP($A46,'1000'!$A$5:$J$101,6,0)</f>
        <v>7.2115384615384619E-3</v>
      </c>
    </row>
    <row r="47" spans="1:15" x14ac:dyDescent="0.2">
      <c r="A47" s="6" t="s">
        <v>14</v>
      </c>
      <c r="B47" s="4">
        <v>43</v>
      </c>
      <c r="C47" s="4">
        <v>39</v>
      </c>
      <c r="D47" s="4">
        <v>43</v>
      </c>
      <c r="E47" s="4">
        <v>77</v>
      </c>
      <c r="F47" s="4">
        <v>79</v>
      </c>
      <c r="G47" s="3">
        <f t="shared" si="0"/>
        <v>0.90697674418604646</v>
      </c>
      <c r="H47" s="3">
        <f t="shared" si="1"/>
        <v>1.1025641025641026</v>
      </c>
      <c r="I47" s="3">
        <f t="shared" si="2"/>
        <v>1.7906976744186047</v>
      </c>
      <c r="J47" s="3">
        <f t="shared" si="3"/>
        <v>1.025974025974026</v>
      </c>
      <c r="K47" s="3">
        <f>B47/VLOOKUP($A47,'1000'!$A$5:$J$101,2,0)</f>
        <v>7.5571177504393669E-2</v>
      </c>
      <c r="L47" s="3">
        <f>C47/VLOOKUP($A47,'1000'!$A$5:$J$101,3,0)</f>
        <v>3.0232558139534883E-2</v>
      </c>
      <c r="M47" s="3">
        <f>D47/VLOOKUP($A47,'1000'!$A$5:$J$101,4,0)</f>
        <v>2.0653218059558116E-2</v>
      </c>
      <c r="N47" s="3">
        <f>E47/VLOOKUP($A47,'1000'!$A$5:$J$101,5,0)</f>
        <v>3.3920704845814977E-2</v>
      </c>
      <c r="O47" s="3">
        <f>F47/VLOOKUP($A47,'1000'!$A$5:$J$101,6,0)</f>
        <v>3.4199134199134201E-2</v>
      </c>
    </row>
    <row r="48" spans="1:15" x14ac:dyDescent="0.2">
      <c r="A48" s="6" t="s">
        <v>13</v>
      </c>
      <c r="B48" s="4">
        <v>31</v>
      </c>
      <c r="C48" s="4">
        <v>36</v>
      </c>
      <c r="D48" s="4">
        <v>36</v>
      </c>
      <c r="E48" s="4">
        <v>25</v>
      </c>
      <c r="F48" s="4">
        <v>37</v>
      </c>
      <c r="G48" s="3">
        <f t="shared" si="0"/>
        <v>1.1612903225806452</v>
      </c>
      <c r="H48" s="3">
        <f t="shared" si="1"/>
        <v>1</v>
      </c>
      <c r="I48" s="3">
        <f t="shared" si="2"/>
        <v>0.69444444444444442</v>
      </c>
      <c r="J48" s="3">
        <f t="shared" si="3"/>
        <v>1.48</v>
      </c>
      <c r="K48" s="3">
        <f>B48/VLOOKUP($A48,'1000'!$A$5:$J$101,2,0)</f>
        <v>2.8492647058823529E-2</v>
      </c>
      <c r="L48" s="3">
        <f>C48/VLOOKUP($A48,'1000'!$A$5:$J$101,3,0)</f>
        <v>2.4776324845147971E-2</v>
      </c>
      <c r="M48" s="3">
        <f>D48/VLOOKUP($A48,'1000'!$A$5:$J$101,4,0)</f>
        <v>1.7647058823529412E-2</v>
      </c>
      <c r="N48" s="3">
        <f>E48/VLOOKUP($A48,'1000'!$A$5:$J$101,5,0)</f>
        <v>9.5165588123334605E-3</v>
      </c>
      <c r="O48" s="3">
        <f>F48/VLOOKUP($A48,'1000'!$A$5:$J$101,6,0)</f>
        <v>1.0057080728458821E-2</v>
      </c>
    </row>
    <row r="49" spans="1:15" x14ac:dyDescent="0.2">
      <c r="A49" s="6" t="s">
        <v>11</v>
      </c>
      <c r="B49" s="4">
        <v>0</v>
      </c>
      <c r="C49" s="4">
        <v>0</v>
      </c>
      <c r="D49" s="4">
        <v>0</v>
      </c>
      <c r="E49" s="4">
        <v>1</v>
      </c>
      <c r="F49" s="4">
        <v>2</v>
      </c>
      <c r="G49" s="3" t="e">
        <f t="shared" si="0"/>
        <v>#DIV/0!</v>
      </c>
      <c r="H49" s="3" t="e">
        <f t="shared" si="1"/>
        <v>#DIV/0!</v>
      </c>
      <c r="I49" s="3" t="e">
        <f t="shared" si="2"/>
        <v>#DIV/0!</v>
      </c>
      <c r="J49" s="3">
        <f t="shared" si="3"/>
        <v>2</v>
      </c>
      <c r="K49" s="3">
        <f>B49/VLOOKUP($A49,'1000'!$A$5:$J$101,2,0)</f>
        <v>0</v>
      </c>
      <c r="L49" s="3">
        <f>C49/VLOOKUP($A49,'1000'!$A$5:$J$101,3,0)</f>
        <v>0</v>
      </c>
      <c r="M49" s="3">
        <f>D49/VLOOKUP($A49,'1000'!$A$5:$J$101,4,0)</f>
        <v>0</v>
      </c>
      <c r="N49" s="3">
        <f>E49/VLOOKUP($A49,'1000'!$A$5:$J$101,5,0)</f>
        <v>2.6809651474530832E-3</v>
      </c>
      <c r="O49" s="3">
        <f>F49/VLOOKUP($A49,'1000'!$A$5:$J$101,6,0)</f>
        <v>4.0000000000000001E-3</v>
      </c>
    </row>
    <row r="50" spans="1:15" x14ac:dyDescent="0.2">
      <c r="A50" s="6" t="s">
        <v>8</v>
      </c>
      <c r="B50" s="4">
        <v>428</v>
      </c>
      <c r="C50" s="4">
        <v>401</v>
      </c>
      <c r="D50" s="4">
        <v>391</v>
      </c>
      <c r="E50" s="4">
        <v>423</v>
      </c>
      <c r="F50" s="4">
        <v>420</v>
      </c>
      <c r="G50" s="3">
        <f t="shared" si="0"/>
        <v>0.93691588785046731</v>
      </c>
      <c r="H50" s="3">
        <f t="shared" si="1"/>
        <v>0.97506234413965087</v>
      </c>
      <c r="I50" s="3">
        <f t="shared" si="2"/>
        <v>1.081841432225064</v>
      </c>
      <c r="J50" s="3">
        <f t="shared" si="3"/>
        <v>0.99290780141843971</v>
      </c>
      <c r="K50" s="3">
        <f>B50/VLOOKUP($A50,'1000'!$A$5:$J$101,2,0)</f>
        <v>0.11589493636609802</v>
      </c>
      <c r="L50" s="3">
        <f>C50/VLOOKUP($A50,'1000'!$A$5:$J$101,3,0)</f>
        <v>0.13344425956738767</v>
      </c>
      <c r="M50" s="3">
        <f>D50/VLOOKUP($A50,'1000'!$A$5:$J$101,4,0)</f>
        <v>0.13173854447439354</v>
      </c>
      <c r="N50" s="3">
        <f>E50/VLOOKUP($A50,'1000'!$A$5:$J$101,5,0)</f>
        <v>0.13015384615384615</v>
      </c>
      <c r="O50" s="3">
        <f>F50/VLOOKUP($A50,'1000'!$A$5:$J$101,6,0)</f>
        <v>0.11925042589437819</v>
      </c>
    </row>
    <row r="51" spans="1:15" x14ac:dyDescent="0.2">
      <c r="A51" s="6" t="s">
        <v>6</v>
      </c>
      <c r="B51" s="4">
        <v>0</v>
      </c>
      <c r="C51" s="4">
        <v>0</v>
      </c>
      <c r="D51" s="4">
        <v>2</v>
      </c>
      <c r="E51" s="4">
        <v>0</v>
      </c>
      <c r="F51" s="4">
        <v>0</v>
      </c>
      <c r="G51" s="3" t="e">
        <f t="shared" si="0"/>
        <v>#DIV/0!</v>
      </c>
      <c r="H51" s="3" t="e">
        <f t="shared" si="1"/>
        <v>#DIV/0!</v>
      </c>
      <c r="I51" s="3">
        <f t="shared" si="2"/>
        <v>0</v>
      </c>
      <c r="J51" s="3" t="e">
        <f t="shared" si="3"/>
        <v>#DIV/0!</v>
      </c>
      <c r="K51" s="3">
        <f>B51/VLOOKUP($A51,'1000'!$A$5:$J$101,2,0)</f>
        <v>0</v>
      </c>
      <c r="L51" s="3">
        <f>C51/VLOOKUP($A51,'1000'!$A$5:$J$101,3,0)</f>
        <v>0</v>
      </c>
      <c r="M51" s="3">
        <f>D51/VLOOKUP($A51,'1000'!$A$5:$J$101,4,0)</f>
        <v>3.0581039755351682E-3</v>
      </c>
      <c r="N51" s="3">
        <f>E51/VLOOKUP($A51,'1000'!$A$5:$J$101,5,0)</f>
        <v>0</v>
      </c>
      <c r="O51" s="3">
        <f>F51/VLOOKUP($A51,'1000'!$A$5:$J$101,6,0)</f>
        <v>0</v>
      </c>
    </row>
    <row r="52" spans="1:15" x14ac:dyDescent="0.2">
      <c r="A52" s="5" t="s">
        <v>2</v>
      </c>
      <c r="B52" s="4">
        <v>5</v>
      </c>
      <c r="C52" s="4">
        <v>12</v>
      </c>
      <c r="D52" s="4">
        <v>19</v>
      </c>
      <c r="E52" s="4">
        <v>26</v>
      </c>
      <c r="F52" s="4">
        <v>26</v>
      </c>
      <c r="G52" s="3">
        <f t="shared" si="0"/>
        <v>2.4</v>
      </c>
      <c r="H52" s="3">
        <f t="shared" si="1"/>
        <v>1.5833333333333333</v>
      </c>
      <c r="I52" s="3">
        <f t="shared" si="2"/>
        <v>1.368421052631579</v>
      </c>
      <c r="J52" s="3">
        <f t="shared" si="3"/>
        <v>1</v>
      </c>
      <c r="K52" s="3">
        <f>B52/VLOOKUP($A52,'1000'!$A$5:$J$101,2,0)</f>
        <v>9.8039215686274508E-3</v>
      </c>
      <c r="L52" s="3">
        <f>C52/VLOOKUP($A52,'1000'!$A$5:$J$101,3,0)</f>
        <v>1.7830609212481426E-2</v>
      </c>
      <c r="M52" s="3">
        <f>D52/VLOOKUP($A52,'1000'!$A$5:$J$101,4,0)</f>
        <v>1.9172552976791119E-2</v>
      </c>
      <c r="N52" s="3">
        <f>E52/VLOOKUP($A52,'1000'!$A$5:$J$101,5,0)</f>
        <v>1.8505338078291814E-2</v>
      </c>
      <c r="O52" s="3">
        <f>F52/VLOOKUP($A52,'1000'!$A$5:$J$101,6,0)</f>
        <v>1.4722536806342015E-2</v>
      </c>
    </row>
    <row r="53" spans="1:15" x14ac:dyDescent="0.2">
      <c r="A53" s="5" t="s">
        <v>0</v>
      </c>
      <c r="B53" s="4">
        <v>0</v>
      </c>
      <c r="C53" s="4">
        <v>3</v>
      </c>
      <c r="D53" s="4">
        <v>3</v>
      </c>
      <c r="E53" s="4">
        <v>4</v>
      </c>
      <c r="F53" s="4">
        <v>4</v>
      </c>
      <c r="G53" s="3" t="e">
        <f t="shared" si="0"/>
        <v>#DIV/0!</v>
      </c>
      <c r="H53" s="3">
        <f t="shared" si="1"/>
        <v>1</v>
      </c>
      <c r="I53" s="3">
        <f t="shared" si="2"/>
        <v>1.3333333333333333</v>
      </c>
      <c r="J53" s="3">
        <f t="shared" si="3"/>
        <v>1</v>
      </c>
      <c r="K53" s="3">
        <f>B53/VLOOKUP($A53,'1000'!$A$5:$J$101,2,0)</f>
        <v>0</v>
      </c>
      <c r="L53" s="3">
        <f>C53/VLOOKUP($A53,'1000'!$A$5:$J$101,3,0)</f>
        <v>4.0540540540540543E-2</v>
      </c>
      <c r="M53" s="3">
        <f>D53/VLOOKUP($A53,'1000'!$A$5:$J$101,4,0)</f>
        <v>2.7272727272727271E-2</v>
      </c>
      <c r="N53" s="3">
        <f>E53/VLOOKUP($A53,'1000'!$A$5:$J$101,5,0)</f>
        <v>2.4242424242424242E-2</v>
      </c>
      <c r="O53" s="3">
        <f>F53/VLOOKUP($A53,'1000'!$A$5:$J$101,6,0)</f>
        <v>2.2857142857142857E-2</v>
      </c>
    </row>
  </sheetData>
  <autoFilter ref="A9:O54"/>
  <mergeCells count="10">
    <mergeCell ref="A3:O3"/>
    <mergeCell ref="I1:O1"/>
    <mergeCell ref="E6:E7"/>
    <mergeCell ref="K6:O6"/>
    <mergeCell ref="F6:F7"/>
    <mergeCell ref="G6:J6"/>
    <mergeCell ref="A6:A7"/>
    <mergeCell ref="B6:B7"/>
    <mergeCell ref="C6:C7"/>
    <mergeCell ref="D6:D7"/>
  </mergeCells>
  <conditionalFormatting sqref="E10:F53 B8:D53">
    <cfRule type="cellIs" dxfId="13" priority="26" operator="equal">
      <formula>0</formula>
    </cfRule>
  </conditionalFormatting>
  <conditionalFormatting sqref="E8">
    <cfRule type="cellIs" dxfId="12" priority="24" operator="equal">
      <formula>0</formula>
    </cfRule>
  </conditionalFormatting>
  <conditionalFormatting sqref="E9">
    <cfRule type="cellIs" dxfId="11" priority="23" operator="equal">
      <formula>0</formula>
    </cfRule>
  </conditionalFormatting>
  <conditionalFormatting sqref="F8">
    <cfRule type="cellIs" dxfId="10" priority="15" operator="equal">
      <formula>0</formula>
    </cfRule>
  </conditionalFormatting>
  <conditionalFormatting sqref="F9">
    <cfRule type="cellIs" dxfId="9" priority="12" operator="equal">
      <formula>0</formula>
    </cfRule>
  </conditionalFormatting>
  <conditionalFormatting sqref="I8:J53 G8:H8 G10:H53">
    <cfRule type="expression" dxfId="8" priority="35">
      <formula>OR(B8=0,C8=0)</formula>
    </cfRule>
  </conditionalFormatting>
  <conditionalFormatting sqref="G9:H9">
    <cfRule type="expression" dxfId="7" priority="41">
      <formula>OR(C9=0,D9=0)</formula>
    </cfRule>
  </conditionalFormatting>
  <conditionalFormatting sqref="K8:O53">
    <cfRule type="cellIs" dxfId="6" priority="6" operator="equal">
      <formula>0</formula>
    </cfRule>
  </conditionalFormatting>
  <printOptions horizontalCentered="1"/>
  <pageMargins left="0.31496062992125984" right="0.15748031496062992" top="0.27559055118110237" bottom="0.19685039370078741" header="0.31496062992125984" footer="0.31496062992125984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workbookViewId="0">
      <selection activeCell="G23" sqref="G23"/>
    </sheetView>
  </sheetViews>
  <sheetFormatPr defaultRowHeight="12.75" x14ac:dyDescent="0.2"/>
  <cols>
    <col min="1" max="1" width="29.28515625" bestFit="1" customWidth="1"/>
    <col min="2" max="5" width="7.42578125" bestFit="1" customWidth="1"/>
    <col min="6" max="6" width="8.28515625" bestFit="1" customWidth="1"/>
    <col min="7" max="10" width="8" customWidth="1"/>
  </cols>
  <sheetData>
    <row r="3" spans="1:10" s="8" customFormat="1" x14ac:dyDescent="0.2">
      <c r="A3" s="46"/>
      <c r="B3" s="38" t="s">
        <v>104</v>
      </c>
      <c r="C3" s="38" t="s">
        <v>103</v>
      </c>
      <c r="D3" s="38" t="s">
        <v>102</v>
      </c>
      <c r="E3" s="38" t="s">
        <v>101</v>
      </c>
      <c r="F3" s="41" t="s">
        <v>100</v>
      </c>
      <c r="G3" s="43" t="s">
        <v>99</v>
      </c>
      <c r="H3" s="44"/>
      <c r="I3" s="44"/>
      <c r="J3" s="45"/>
    </row>
    <row r="4" spans="1:10" s="11" customFormat="1" ht="25.5" x14ac:dyDescent="0.2">
      <c r="A4" s="47"/>
      <c r="B4" s="39"/>
      <c r="C4" s="39"/>
      <c r="D4" s="39"/>
      <c r="E4" s="39"/>
      <c r="F4" s="42"/>
      <c r="G4" s="23" t="s">
        <v>98</v>
      </c>
      <c r="H4" s="23" t="s">
        <v>97</v>
      </c>
      <c r="I4" s="23" t="s">
        <v>96</v>
      </c>
      <c r="J4" s="23" t="s">
        <v>95</v>
      </c>
    </row>
    <row r="5" spans="1:10" s="1" customFormat="1" x14ac:dyDescent="0.2">
      <c r="A5" s="6" t="s">
        <v>81</v>
      </c>
      <c r="B5" s="4">
        <v>33</v>
      </c>
      <c r="C5" s="4">
        <v>33</v>
      </c>
      <c r="D5" s="4">
        <v>34</v>
      </c>
      <c r="E5" s="4">
        <v>56</v>
      </c>
      <c r="F5" s="4">
        <v>101</v>
      </c>
      <c r="G5" s="3">
        <v>1</v>
      </c>
      <c r="H5" s="3">
        <v>1.0303030303030303</v>
      </c>
      <c r="I5" s="3">
        <v>1.6470588235294117</v>
      </c>
      <c r="J5" s="3">
        <v>1.8035714285714286</v>
      </c>
    </row>
    <row r="6" spans="1:10" s="9" customFormat="1" x14ac:dyDescent="0.2">
      <c r="A6" s="24" t="s">
        <v>111</v>
      </c>
      <c r="B6" s="25">
        <v>5.4726368159203981E-2</v>
      </c>
      <c r="C6" s="25">
        <v>5.2969502407704656E-2</v>
      </c>
      <c r="D6" s="25">
        <v>4.1362530413625302E-2</v>
      </c>
      <c r="E6" s="25">
        <v>5.5281342546890426E-2</v>
      </c>
      <c r="F6" s="25">
        <v>7.8538102643856925E-2</v>
      </c>
      <c r="G6" s="25"/>
      <c r="H6" s="25"/>
      <c r="I6" s="25"/>
      <c r="J6" s="25"/>
    </row>
    <row r="7" spans="1:10" s="1" customFormat="1" x14ac:dyDescent="0.2">
      <c r="A7" s="6" t="s">
        <v>69</v>
      </c>
      <c r="B7" s="4">
        <v>0</v>
      </c>
      <c r="C7" s="4">
        <v>18</v>
      </c>
      <c r="D7" s="4">
        <v>19</v>
      </c>
      <c r="E7" s="4">
        <v>60</v>
      </c>
      <c r="F7" s="4">
        <v>405</v>
      </c>
      <c r="G7" s="3" t="e">
        <v>#DIV/0!</v>
      </c>
      <c r="H7" s="3">
        <v>1.0555555555555556</v>
      </c>
      <c r="I7" s="3">
        <v>3.1578947368421053</v>
      </c>
      <c r="J7" s="3">
        <v>6.75</v>
      </c>
    </row>
    <row r="8" spans="1:10" s="9" customFormat="1" x14ac:dyDescent="0.2">
      <c r="A8" s="24" t="s">
        <v>111</v>
      </c>
      <c r="B8" s="25">
        <v>0</v>
      </c>
      <c r="C8" s="25">
        <v>3.0821917808219176E-2</v>
      </c>
      <c r="D8" s="25">
        <v>2.5132275132275131E-2</v>
      </c>
      <c r="E8" s="25">
        <v>4.0026684456304203E-2</v>
      </c>
      <c r="F8" s="25">
        <v>0.15393386545039908</v>
      </c>
      <c r="G8" s="25"/>
      <c r="H8" s="25"/>
      <c r="I8" s="25"/>
      <c r="J8" s="25"/>
    </row>
    <row r="9" spans="1:10" s="1" customFormat="1" x14ac:dyDescent="0.2">
      <c r="A9" s="6" t="s">
        <v>57</v>
      </c>
      <c r="B9" s="4">
        <v>2</v>
      </c>
      <c r="C9" s="4">
        <v>1</v>
      </c>
      <c r="D9" s="4">
        <v>2</v>
      </c>
      <c r="E9" s="4">
        <v>2</v>
      </c>
      <c r="F9" s="4">
        <v>4</v>
      </c>
      <c r="G9" s="3">
        <v>0.5</v>
      </c>
      <c r="H9" s="3">
        <v>2</v>
      </c>
      <c r="I9" s="3">
        <v>1</v>
      </c>
      <c r="J9" s="3">
        <v>2</v>
      </c>
    </row>
    <row r="10" spans="1:10" s="9" customFormat="1" x14ac:dyDescent="0.2">
      <c r="A10" s="24" t="s">
        <v>111</v>
      </c>
      <c r="B10" s="25">
        <v>0.125</v>
      </c>
      <c r="C10" s="25">
        <v>5.5555555555555552E-2</v>
      </c>
      <c r="D10" s="25">
        <v>9.0909090909090912E-2</v>
      </c>
      <c r="E10" s="25">
        <v>0.08</v>
      </c>
      <c r="F10" s="25">
        <v>0.1111111111111111</v>
      </c>
      <c r="G10" s="25"/>
      <c r="H10" s="25"/>
      <c r="I10" s="25"/>
      <c r="J10" s="25"/>
    </row>
    <row r="11" spans="1:10" s="1" customFormat="1" x14ac:dyDescent="0.2">
      <c r="A11" s="6" t="s">
        <v>8</v>
      </c>
      <c r="B11" s="4">
        <v>428</v>
      </c>
      <c r="C11" s="4">
        <v>401</v>
      </c>
      <c r="D11" s="4">
        <v>391</v>
      </c>
      <c r="E11" s="4">
        <v>423</v>
      </c>
      <c r="F11" s="4">
        <v>420</v>
      </c>
      <c r="G11" s="3">
        <v>0.93691588785046731</v>
      </c>
      <c r="H11" s="3">
        <v>0.97506234413965087</v>
      </c>
      <c r="I11" s="3">
        <v>1.081841432225064</v>
      </c>
      <c r="J11" s="3">
        <v>0.99290780141843971</v>
      </c>
    </row>
    <row r="12" spans="1:10" s="27" customFormat="1" x14ac:dyDescent="0.2">
      <c r="A12" s="24" t="s">
        <v>111</v>
      </c>
      <c r="B12" s="25">
        <v>0.11589493636609802</v>
      </c>
      <c r="C12" s="25">
        <v>0.13344425956738767</v>
      </c>
      <c r="D12" s="25">
        <v>0.13173854447439354</v>
      </c>
      <c r="E12" s="25">
        <v>0.13015384615384615</v>
      </c>
      <c r="F12" s="25">
        <v>0.11925042589437819</v>
      </c>
      <c r="G12" s="26"/>
      <c r="H12" s="26"/>
      <c r="I12" s="26"/>
      <c r="J12" s="26"/>
    </row>
  </sheetData>
  <mergeCells count="7">
    <mergeCell ref="G3:J3"/>
    <mergeCell ref="A3:A4"/>
    <mergeCell ref="B3:B4"/>
    <mergeCell ref="C3:C4"/>
    <mergeCell ref="D3:D4"/>
    <mergeCell ref="E3:E4"/>
    <mergeCell ref="F3:F4"/>
  </mergeCells>
  <conditionalFormatting sqref="B7:F7 B9:F9 B11:F11 B5:F5">
    <cfRule type="cellIs" dxfId="5" priority="10" operator="equal">
      <formula>0</formula>
    </cfRule>
  </conditionalFormatting>
  <conditionalFormatting sqref="G5:J11">
    <cfRule type="expression" dxfId="4" priority="11">
      <formula>OR(B5=0,C5=0)</formula>
    </cfRule>
  </conditionalFormatting>
  <conditionalFormatting sqref="B6:F6">
    <cfRule type="cellIs" dxfId="3" priority="4" operator="equal">
      <formula>0</formula>
    </cfRule>
  </conditionalFormatting>
  <conditionalFormatting sqref="B8:F8">
    <cfRule type="cellIs" dxfId="2" priority="3" operator="equal">
      <formula>0</formula>
    </cfRule>
  </conditionalFormatting>
  <conditionalFormatting sqref="B10:F10">
    <cfRule type="cellIs" dxfId="1" priority="2" operator="equal">
      <formula>0</formula>
    </cfRule>
  </conditionalFormatting>
  <conditionalFormatting sqref="B12:F1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1000</vt:lpstr>
      <vt:lpstr>1640 (2)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Тетеревятникова А.В.</dc:creator>
  <cp:lastModifiedBy>Ромашкин Алексей Евгеньевич</cp:lastModifiedBy>
  <cp:lastPrinted>2018-07-25T09:44:56Z</cp:lastPrinted>
  <dcterms:created xsi:type="dcterms:W3CDTF">2018-07-16T12:44:37Z</dcterms:created>
  <dcterms:modified xsi:type="dcterms:W3CDTF">2020-10-06T09:05:40Z</dcterms:modified>
</cp:coreProperties>
</file>