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Лист1!$A$119</definedName>
    <definedName name="_ednref1" localSheetId="0">Лист1!$A$1</definedName>
  </definedNames>
  <calcPr calcId="145621" refMode="R1C1"/>
</workbook>
</file>

<file path=xl/calcChain.xml><?xml version="1.0" encoding="utf-8"?>
<calcChain xmlns="http://schemas.openxmlformats.org/spreadsheetml/2006/main">
  <c r="E64" i="1" l="1"/>
  <c r="C64" i="1"/>
  <c r="E65" i="1"/>
  <c r="C65" i="1"/>
  <c r="E66" i="1"/>
  <c r="C66" i="1"/>
  <c r="E67" i="1"/>
  <c r="C67" i="1"/>
  <c r="E54" i="1"/>
  <c r="C54" i="1"/>
  <c r="E53" i="1"/>
  <c r="C53" i="1"/>
  <c r="E52" i="1"/>
  <c r="C52" i="1"/>
  <c r="E102" i="1" l="1"/>
  <c r="C102" i="1"/>
  <c r="E100" i="1"/>
  <c r="C100" i="1"/>
  <c r="C101" i="1"/>
  <c r="E103" i="1" l="1"/>
  <c r="C103" i="1"/>
  <c r="E11" i="1"/>
  <c r="C11" i="1"/>
  <c r="E10" i="1"/>
  <c r="C10" i="1"/>
  <c r="E115" i="1" l="1"/>
  <c r="C115" i="1"/>
  <c r="E114" i="1"/>
  <c r="C114" i="1"/>
  <c r="E113" i="1"/>
  <c r="C113" i="1"/>
  <c r="E79" i="1"/>
  <c r="C79" i="1"/>
  <c r="E39" i="1"/>
  <c r="C39" i="1"/>
  <c r="C38" i="1"/>
  <c r="E38" i="1"/>
  <c r="E25" i="1" l="1"/>
  <c r="C25" i="1"/>
  <c r="E24" i="1"/>
  <c r="C24" i="1"/>
</calcChain>
</file>

<file path=xl/sharedStrings.xml><?xml version="1.0" encoding="utf-8"?>
<sst xmlns="http://schemas.openxmlformats.org/spreadsheetml/2006/main" count="362" uniqueCount="63">
  <si>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</si>
  <si>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</si>
  <si>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</si>
  <si>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</si>
  <si>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</si>
  <si>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</si>
  <si>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</si>
  <si>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</si>
  <si>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</si>
  <si>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</si>
  <si>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</si>
  <si>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</si>
  <si>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</si>
  <si>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</si>
  <si>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</si>
  <si>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</si>
  <si>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</si>
  <si>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</si>
  <si>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</si>
  <si>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</si>
  <si>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</si>
  <si>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</si>
  <si>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</si>
  <si>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</si>
  <si>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</si>
  <si>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</si>
  <si>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</si>
  <si>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</si>
  <si>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</si>
  <si>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</si>
  <si>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</si>
  <si>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</si>
  <si>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</si>
  <si>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</si>
  <si>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</si>
  <si>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</si>
  <si>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</si>
  <si>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</si>
  <si>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</si>
  <si>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</si>
  <si>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</si>
  <si>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</si>
  <si>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</si>
  <si>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</si>
  <si>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</si>
  <si>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</si>
  <si>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</si>
  <si>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</si>
  <si>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</si>
  <si>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</si>
  <si>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</si>
  <si>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</si>
  <si>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</si>
  <si>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</si>
  <si>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</si>
  <si>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</si>
  <si>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</si>
  <si>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</si>
  <si>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</si>
  <si>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</si>
  <si>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Январь-Ноябрь 2023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</si>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</sst>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view="pageLayout" zoomScaleNormal="100" workbookViewId="0">
      <selection activeCell="F123" sqref="F12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65" t="s">
        <v>31</v>
      </c>
      <c r="B1" s="66"/>
      <c r="C1" s="66"/>
      <c r="D1" s="66"/>
      <c r="E1" s="66"/>
      <c r="F1" s="66"/>
      <c r="G1" s="66"/>
      <c r="H1" s="66"/>
      <c r="I1" s="66"/>
    </row>
    <row r="2" spans="1:9" ht="28.5" customHeight="1" thickBot="1" x14ac:dyDescent="0.3">
      <c r="A2" s="35" t="s">
        <v>0</v>
      </c>
      <c r="B2" s="36"/>
      <c r="C2" s="37" t="s">
        <v>32</v>
      </c>
      <c r="D2" s="38"/>
      <c r="E2" s="38"/>
      <c r="F2" s="38"/>
      <c r="G2" s="38"/>
      <c r="H2" s="38"/>
      <c r="I2" s="39"/>
    </row>
    <row r="3" spans="1:9" ht="30" customHeight="1" thickBot="1" x14ac:dyDescent="0.25">
      <c r="A3" s="35" t="s">
        <v>1</v>
      </c>
      <c r="B3" s="36"/>
      <c r="C3" s="40" t="s">
        <v>2</v>
      </c>
      <c r="D3" s="41"/>
      <c r="E3" s="41"/>
      <c r="F3" s="41"/>
      <c r="G3" s="41"/>
      <c r="H3" s="41"/>
      <c r="I3" s="42"/>
    </row>
    <row r="4" spans="1:9" ht="16.5" customHeight="1" thickBot="1" x14ac:dyDescent="0.25">
      <c r="A4" s="35" t="s">
        <v>3</v>
      </c>
      <c r="B4" s="36"/>
      <c r="C4" s="43" t="s">
        <v>60</v>
      </c>
      <c r="D4" s="44"/>
      <c r="E4" s="44"/>
      <c r="F4" s="44"/>
      <c r="G4" s="44"/>
      <c r="H4" s="44"/>
      <c r="I4" s="45"/>
    </row>
    <row r="5" spans="1:9" ht="27.75" customHeight="1" thickBot="1" x14ac:dyDescent="0.25">
      <c r="A5" s="35" t="s">
        <v>4</v>
      </c>
      <c r="B5" s="36"/>
      <c r="C5" s="40" t="s">
        <v>36</v>
      </c>
      <c r="D5" s="41"/>
      <c r="E5" s="41"/>
      <c r="F5" s="41"/>
      <c r="G5" s="41"/>
      <c r="H5" s="41"/>
      <c r="I5" s="42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4" t="s">
        <v>5</v>
      </c>
      <c r="B7" s="46" t="s">
        <v>30</v>
      </c>
      <c r="C7" s="34" t="s">
        <v>6</v>
      </c>
      <c r="D7" s="34" t="s">
        <v>7</v>
      </c>
      <c r="E7" s="34" t="s">
        <v>8</v>
      </c>
      <c r="F7" s="34" t="s">
        <v>9</v>
      </c>
      <c r="G7" s="34"/>
      <c r="H7" s="34"/>
      <c r="I7" s="34" t="s">
        <v>10</v>
      </c>
    </row>
    <row r="8" spans="1:9" ht="61.5" customHeight="1" x14ac:dyDescent="0.2">
      <c r="A8" s="34"/>
      <c r="B8" s="46"/>
      <c r="C8" s="34"/>
      <c r="D8" s="34"/>
      <c r="E8" s="34"/>
      <c r="F8" s="13" t="s">
        <v>11</v>
      </c>
      <c r="G8" s="13" t="s">
        <v>12</v>
      </c>
      <c r="H8" s="13" t="s">
        <v>13</v>
      </c>
      <c r="I8" s="34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1+1+2+1</f>
        <v>5</v>
      </c>
      <c r="D10" s="16">
        <v>5</v>
      </c>
      <c r="E10" s="7">
        <f>12000+16800+18600+7800+11400</f>
        <v>66600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5+4+8+2</f>
        <v>19</v>
      </c>
      <c r="D11" s="16">
        <v>19</v>
      </c>
      <c r="E11" s="7">
        <f>58667.4+59734.08+66134.16+27733.68+20266.92</f>
        <v>232536.24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0" t="s">
        <v>59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7">
        <v>1</v>
      </c>
      <c r="D13" s="27">
        <v>1</v>
      </c>
      <c r="E13" s="33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7">
        <v>6</v>
      </c>
      <c r="D14" s="27">
        <v>6</v>
      </c>
      <c r="E14" s="33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5" t="s">
        <v>0</v>
      </c>
      <c r="B16" s="36"/>
      <c r="C16" s="37" t="s">
        <v>54</v>
      </c>
      <c r="D16" s="38"/>
      <c r="E16" s="38"/>
      <c r="F16" s="38"/>
      <c r="G16" s="38"/>
      <c r="H16" s="38"/>
      <c r="I16" s="39"/>
    </row>
    <row r="17" spans="1:9" ht="34.5" customHeight="1" thickBot="1" x14ac:dyDescent="0.25">
      <c r="A17" s="35" t="s">
        <v>1</v>
      </c>
      <c r="B17" s="36"/>
      <c r="C17" s="40" t="s">
        <v>2</v>
      </c>
      <c r="D17" s="41"/>
      <c r="E17" s="41"/>
      <c r="F17" s="41"/>
      <c r="G17" s="41"/>
      <c r="H17" s="41"/>
      <c r="I17" s="42"/>
    </row>
    <row r="18" spans="1:9" ht="16.5" customHeight="1" thickBot="1" x14ac:dyDescent="0.25">
      <c r="A18" s="35" t="s">
        <v>3</v>
      </c>
      <c r="B18" s="36"/>
      <c r="C18" s="43" t="s">
        <v>60</v>
      </c>
      <c r="D18" s="44"/>
      <c r="E18" s="44"/>
      <c r="F18" s="44"/>
      <c r="G18" s="44"/>
      <c r="H18" s="44"/>
      <c r="I18" s="45"/>
    </row>
    <row r="19" spans="1:9" ht="27.75" customHeight="1" thickBot="1" x14ac:dyDescent="0.25">
      <c r="A19" s="35" t="s">
        <v>4</v>
      </c>
      <c r="B19" s="36"/>
      <c r="C19" s="40" t="s">
        <v>36</v>
      </c>
      <c r="D19" s="41"/>
      <c r="E19" s="41"/>
      <c r="F19" s="41"/>
      <c r="G19" s="41"/>
      <c r="H19" s="41"/>
      <c r="I19" s="42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4" t="s">
        <v>5</v>
      </c>
      <c r="B21" s="46" t="s">
        <v>30</v>
      </c>
      <c r="C21" s="34" t="s">
        <v>6</v>
      </c>
      <c r="D21" s="34" t="s">
        <v>7</v>
      </c>
      <c r="E21" s="34" t="s">
        <v>8</v>
      </c>
      <c r="F21" s="34" t="s">
        <v>9</v>
      </c>
      <c r="G21" s="34"/>
      <c r="H21" s="34"/>
      <c r="I21" s="34" t="s">
        <v>10</v>
      </c>
    </row>
    <row r="22" spans="1:9" ht="61.5" customHeight="1" x14ac:dyDescent="0.2">
      <c r="A22" s="34"/>
      <c r="B22" s="46"/>
      <c r="C22" s="34"/>
      <c r="D22" s="34"/>
      <c r="E22" s="34"/>
      <c r="F22" s="13" t="s">
        <v>11</v>
      </c>
      <c r="G22" s="13" t="s">
        <v>12</v>
      </c>
      <c r="H22" s="13" t="s">
        <v>13</v>
      </c>
      <c r="I22" s="34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5" t="s">
        <v>0</v>
      </c>
      <c r="B30" s="36"/>
      <c r="C30" s="37" t="s">
        <v>57</v>
      </c>
      <c r="D30" s="38"/>
      <c r="E30" s="38"/>
      <c r="F30" s="38"/>
      <c r="G30" s="38"/>
      <c r="H30" s="38"/>
      <c r="I30" s="39"/>
    </row>
    <row r="31" spans="1:9" ht="34.5" customHeight="1" thickBot="1" x14ac:dyDescent="0.25">
      <c r="A31" s="35" t="s">
        <v>1</v>
      </c>
      <c r="B31" s="36"/>
      <c r="C31" s="40" t="s">
        <v>2</v>
      </c>
      <c r="D31" s="41"/>
      <c r="E31" s="41"/>
      <c r="F31" s="41"/>
      <c r="G31" s="41"/>
      <c r="H31" s="41"/>
      <c r="I31" s="42"/>
    </row>
    <row r="32" spans="1:9" ht="16.5" customHeight="1" thickBot="1" x14ac:dyDescent="0.25">
      <c r="A32" s="35" t="s">
        <v>3</v>
      </c>
      <c r="B32" s="36"/>
      <c r="C32" s="43" t="s">
        <v>60</v>
      </c>
      <c r="D32" s="44"/>
      <c r="E32" s="44"/>
      <c r="F32" s="44"/>
      <c r="G32" s="44"/>
      <c r="H32" s="44"/>
      <c r="I32" s="45"/>
    </row>
    <row r="33" spans="1:9" ht="27.75" customHeight="1" thickBot="1" x14ac:dyDescent="0.25">
      <c r="A33" s="35" t="s">
        <v>4</v>
      </c>
      <c r="B33" s="36"/>
      <c r="C33" s="40" t="s">
        <v>36</v>
      </c>
      <c r="D33" s="41"/>
      <c r="E33" s="41"/>
      <c r="F33" s="41"/>
      <c r="G33" s="41"/>
      <c r="H33" s="41"/>
      <c r="I33" s="42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4" t="s">
        <v>5</v>
      </c>
      <c r="B35" s="46" t="s">
        <v>30</v>
      </c>
      <c r="C35" s="34" t="s">
        <v>6</v>
      </c>
      <c r="D35" s="34" t="s">
        <v>7</v>
      </c>
      <c r="E35" s="34" t="s">
        <v>8</v>
      </c>
      <c r="F35" s="34" t="s">
        <v>9</v>
      </c>
      <c r="G35" s="34"/>
      <c r="H35" s="34"/>
      <c r="I35" s="34" t="s">
        <v>10</v>
      </c>
    </row>
    <row r="36" spans="1:9" ht="61.5" customHeight="1" x14ac:dyDescent="0.2">
      <c r="A36" s="34"/>
      <c r="B36" s="46"/>
      <c r="C36" s="34"/>
      <c r="D36" s="34"/>
      <c r="E36" s="34"/>
      <c r="F36" s="29" t="s">
        <v>11</v>
      </c>
      <c r="G36" s="29" t="s">
        <v>12</v>
      </c>
      <c r="H36" s="29" t="s">
        <v>13</v>
      </c>
      <c r="I36" s="34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2+1+1</f>
        <v>4</v>
      </c>
      <c r="D38" s="16">
        <v>4</v>
      </c>
      <c r="E38" s="7">
        <f>13200+18600+18000+1200</f>
        <v>51000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3+3+3</f>
        <v>9</v>
      </c>
      <c r="D39" s="16">
        <v>9</v>
      </c>
      <c r="E39" s="7">
        <f>35200.44+49600.62+35200.44</f>
        <v>120001.5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34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1</v>
      </c>
      <c r="D41" s="16">
        <v>1</v>
      </c>
      <c r="E41" s="7">
        <v>8500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>
        <v>4</v>
      </c>
      <c r="D42" s="16">
        <v>4</v>
      </c>
      <c r="E42" s="7">
        <v>26600.400000000001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5" t="s">
        <v>0</v>
      </c>
      <c r="B44" s="36"/>
      <c r="C44" s="37" t="s">
        <v>44</v>
      </c>
      <c r="D44" s="38"/>
      <c r="E44" s="38"/>
      <c r="F44" s="38"/>
      <c r="G44" s="38"/>
      <c r="H44" s="38"/>
      <c r="I44" s="39"/>
    </row>
    <row r="45" spans="1:9" ht="26.25" customHeight="1" thickBot="1" x14ac:dyDescent="0.25">
      <c r="A45" s="56" t="s">
        <v>1</v>
      </c>
      <c r="B45" s="57"/>
      <c r="C45" s="40" t="s">
        <v>2</v>
      </c>
      <c r="D45" s="41"/>
      <c r="E45" s="41"/>
      <c r="F45" s="41"/>
      <c r="G45" s="41"/>
      <c r="H45" s="41"/>
      <c r="I45" s="42"/>
    </row>
    <row r="46" spans="1:9" ht="19.5" customHeight="1" thickBot="1" x14ac:dyDescent="0.25">
      <c r="A46" s="56" t="s">
        <v>3</v>
      </c>
      <c r="B46" s="57"/>
      <c r="C46" s="73" t="s">
        <v>60</v>
      </c>
      <c r="D46" s="74"/>
      <c r="E46" s="74"/>
      <c r="F46" s="74"/>
      <c r="G46" s="74"/>
      <c r="H46" s="74"/>
      <c r="I46" s="75"/>
    </row>
    <row r="47" spans="1:9" ht="29.25" customHeight="1" thickBot="1" x14ac:dyDescent="0.25">
      <c r="A47" s="56" t="s">
        <v>4</v>
      </c>
      <c r="B47" s="57"/>
      <c r="C47" s="67" t="s">
        <v>37</v>
      </c>
      <c r="D47" s="68"/>
      <c r="E47" s="68"/>
      <c r="F47" s="68"/>
      <c r="G47" s="68"/>
      <c r="H47" s="68"/>
      <c r="I47" s="69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4" t="s">
        <v>5</v>
      </c>
      <c r="B49" s="49" t="s">
        <v>34</v>
      </c>
      <c r="C49" s="34" t="s">
        <v>6</v>
      </c>
      <c r="D49" s="34" t="s">
        <v>7</v>
      </c>
      <c r="E49" s="34" t="s">
        <v>8</v>
      </c>
      <c r="F49" s="34" t="s">
        <v>9</v>
      </c>
      <c r="G49" s="34"/>
      <c r="H49" s="34"/>
      <c r="I49" s="34" t="s">
        <v>10</v>
      </c>
    </row>
    <row r="50" spans="1:9" ht="60" x14ac:dyDescent="0.2">
      <c r="A50" s="34"/>
      <c r="B50" s="50"/>
      <c r="C50" s="34"/>
      <c r="D50" s="34"/>
      <c r="E50" s="34"/>
      <c r="F50" s="13" t="s">
        <v>11</v>
      </c>
      <c r="G50" s="13" t="s">
        <v>12</v>
      </c>
      <c r="H50" s="13" t="s">
        <v>13</v>
      </c>
      <c r="I50" s="34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28" t="s">
        <v>45</v>
      </c>
      <c r="C52" s="16">
        <f>4+4+4+4</f>
        <v>16</v>
      </c>
      <c r="D52" s="16">
        <v>16</v>
      </c>
      <c r="E52" s="7">
        <f>34000.2+34000.2+34000.2+34000.2</f>
        <v>136000.79999999999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28" t="s">
        <v>46</v>
      </c>
      <c r="C53" s="16">
        <f>15+15+14+1+15</f>
        <v>60</v>
      </c>
      <c r="D53" s="16">
        <v>60</v>
      </c>
      <c r="E53" s="7">
        <f>356400+356400+338208.75+18191.25+356400</f>
        <v>1425600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47</v>
      </c>
      <c r="B54" s="28" t="s">
        <v>48</v>
      </c>
      <c r="C54" s="16">
        <f>4+4+4+4</f>
        <v>16</v>
      </c>
      <c r="D54" s="16">
        <v>16</v>
      </c>
      <c r="E54" s="7">
        <f>20826.96+20826.96+20826.96+20826.96</f>
        <v>83307.839999999997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56" t="s">
        <v>0</v>
      </c>
      <c r="B56" s="57"/>
      <c r="C56" s="70" t="s">
        <v>33</v>
      </c>
      <c r="D56" s="71"/>
      <c r="E56" s="71"/>
      <c r="F56" s="71"/>
      <c r="G56" s="71"/>
      <c r="H56" s="71"/>
      <c r="I56" s="72"/>
    </row>
    <row r="57" spans="1:9" ht="32.25" customHeight="1" thickBot="1" x14ac:dyDescent="0.25">
      <c r="A57" s="56" t="s">
        <v>1</v>
      </c>
      <c r="B57" s="57"/>
      <c r="C57" s="40" t="s">
        <v>2</v>
      </c>
      <c r="D57" s="41"/>
      <c r="E57" s="41"/>
      <c r="F57" s="41"/>
      <c r="G57" s="41"/>
      <c r="H57" s="41"/>
      <c r="I57" s="42"/>
    </row>
    <row r="58" spans="1:9" ht="19.5" customHeight="1" thickBot="1" x14ac:dyDescent="0.25">
      <c r="A58" s="56" t="s">
        <v>3</v>
      </c>
      <c r="B58" s="57"/>
      <c r="C58" s="73" t="s">
        <v>60</v>
      </c>
      <c r="D58" s="74"/>
      <c r="E58" s="74"/>
      <c r="F58" s="74"/>
      <c r="G58" s="74"/>
      <c r="H58" s="74"/>
      <c r="I58" s="75"/>
    </row>
    <row r="59" spans="1:9" ht="29.25" customHeight="1" thickBot="1" x14ac:dyDescent="0.25">
      <c r="A59" s="56" t="s">
        <v>4</v>
      </c>
      <c r="B59" s="57"/>
      <c r="C59" s="67" t="s">
        <v>37</v>
      </c>
      <c r="D59" s="68"/>
      <c r="E59" s="68"/>
      <c r="F59" s="68"/>
      <c r="G59" s="68"/>
      <c r="H59" s="68"/>
      <c r="I59" s="69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4" t="s">
        <v>5</v>
      </c>
      <c r="B61" s="49" t="s">
        <v>34</v>
      </c>
      <c r="C61" s="34" t="s">
        <v>6</v>
      </c>
      <c r="D61" s="34" t="s">
        <v>7</v>
      </c>
      <c r="E61" s="34" t="s">
        <v>8</v>
      </c>
      <c r="F61" s="34" t="s">
        <v>9</v>
      </c>
      <c r="G61" s="34"/>
      <c r="H61" s="34"/>
      <c r="I61" s="34" t="s">
        <v>10</v>
      </c>
    </row>
    <row r="62" spans="1:9" ht="60" x14ac:dyDescent="0.2">
      <c r="A62" s="34"/>
      <c r="B62" s="50"/>
      <c r="C62" s="34"/>
      <c r="D62" s="34"/>
      <c r="E62" s="34"/>
      <c r="F62" s="13" t="s">
        <v>11</v>
      </c>
      <c r="G62" s="13" t="s">
        <v>12</v>
      </c>
      <c r="H62" s="13" t="s">
        <v>13</v>
      </c>
      <c r="I62" s="34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55</v>
      </c>
      <c r="B64" s="15" t="s">
        <v>17</v>
      </c>
      <c r="C64" s="16">
        <f>1+1+1+1+1+1+1+1+1+1+1</f>
        <v>11</v>
      </c>
      <c r="D64" s="16">
        <v>11</v>
      </c>
      <c r="E64" s="7">
        <f>17747.04+17747.04+17747.08+17747.04+17747.05+17747.05+17747.05+17747.05+17747.04+17747.05+17747.05</f>
        <v>195217.54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8+9+8+8+9+8+8+9+8+8+8</f>
        <v>91</v>
      </c>
      <c r="D65" s="16">
        <v>91</v>
      </c>
      <c r="E65" s="7">
        <f>103312.5+103312.5+103312.5+103312.5+103312.5+103312.5+103312.5+103312.5+103312.5+103312.5+103312.5</f>
        <v>1136437.5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1+1+1+1+1+1+1+1+1+1+1</f>
        <v>11</v>
      </c>
      <c r="D66" s="16">
        <v>11</v>
      </c>
      <c r="E66" s="7">
        <f>9771.21+9771.21+9771.21+9771.21+9771.21+9771.21+9771.21+9771.21+9771.21+9771.21+9771.21</f>
        <v>107483.30999999997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1+1+1+1+1+1+1+1+1+1+1</f>
        <v>11</v>
      </c>
      <c r="D67" s="16">
        <v>11</v>
      </c>
      <c r="E67" s="7">
        <f>5510+5510+5510+5510+5510+5510+5510+5510+5510+5510+5510</f>
        <v>60610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13.5" thickBot="1" x14ac:dyDescent="0.25">
      <c r="A70" s="31"/>
      <c r="B70" s="31"/>
      <c r="C70" s="32"/>
      <c r="D70" s="32"/>
      <c r="E70" s="32"/>
      <c r="F70" s="32"/>
      <c r="G70" s="32"/>
      <c r="H70" s="32"/>
      <c r="I70" s="32"/>
    </row>
    <row r="71" spans="1:9" ht="35.25" customHeight="1" thickBot="1" x14ac:dyDescent="0.3">
      <c r="A71" s="47" t="s">
        <v>0</v>
      </c>
      <c r="B71" s="48"/>
      <c r="C71" s="62" t="s">
        <v>39</v>
      </c>
      <c r="D71" s="63"/>
      <c r="E71" s="63"/>
      <c r="F71" s="63"/>
      <c r="G71" s="63"/>
      <c r="H71" s="63"/>
      <c r="I71" s="64"/>
    </row>
    <row r="72" spans="1:9" ht="31.5" customHeight="1" thickBot="1" x14ac:dyDescent="0.25">
      <c r="A72" s="47" t="s">
        <v>1</v>
      </c>
      <c r="B72" s="48"/>
      <c r="C72" s="40" t="s">
        <v>2</v>
      </c>
      <c r="D72" s="41"/>
      <c r="E72" s="41"/>
      <c r="F72" s="41"/>
      <c r="G72" s="41"/>
      <c r="H72" s="41"/>
      <c r="I72" s="42"/>
    </row>
    <row r="73" spans="1:9" ht="15.75" customHeight="1" thickBot="1" x14ac:dyDescent="0.25">
      <c r="A73" s="47" t="s">
        <v>3</v>
      </c>
      <c r="B73" s="48"/>
      <c r="C73" s="43" t="s">
        <v>60</v>
      </c>
      <c r="D73" s="44"/>
      <c r="E73" s="44"/>
      <c r="F73" s="44"/>
      <c r="G73" s="44"/>
      <c r="H73" s="44"/>
      <c r="I73" s="45"/>
    </row>
    <row r="74" spans="1:9" ht="26.25" customHeight="1" thickBot="1" x14ac:dyDescent="0.25">
      <c r="A74" s="47" t="s">
        <v>4</v>
      </c>
      <c r="B74" s="48"/>
      <c r="C74" s="40" t="s">
        <v>40</v>
      </c>
      <c r="D74" s="41"/>
      <c r="E74" s="41"/>
      <c r="F74" s="41"/>
      <c r="G74" s="41"/>
      <c r="H74" s="41"/>
      <c r="I74" s="42"/>
    </row>
    <row r="75" spans="1:9" x14ac:dyDescent="0.2">
      <c r="A75" s="17"/>
      <c r="B75" s="11"/>
      <c r="C75" s="11"/>
      <c r="D75" s="11"/>
      <c r="E75" s="11"/>
      <c r="F75" s="11"/>
      <c r="G75" s="11"/>
      <c r="H75" s="11"/>
      <c r="I75" s="11"/>
    </row>
    <row r="76" spans="1:9" ht="12.75" customHeight="1" x14ac:dyDescent="0.2">
      <c r="A76" s="49" t="s">
        <v>5</v>
      </c>
      <c r="B76" s="49" t="s">
        <v>34</v>
      </c>
      <c r="C76" s="49" t="s">
        <v>6</v>
      </c>
      <c r="D76" s="49" t="s">
        <v>7</v>
      </c>
      <c r="E76" s="49" t="s">
        <v>8</v>
      </c>
      <c r="F76" s="51" t="s">
        <v>9</v>
      </c>
      <c r="G76" s="52"/>
      <c r="H76" s="53"/>
      <c r="I76" s="49" t="s">
        <v>10</v>
      </c>
    </row>
    <row r="77" spans="1:9" ht="77.25" customHeight="1" x14ac:dyDescent="0.2">
      <c r="A77" s="50"/>
      <c r="B77" s="50"/>
      <c r="C77" s="50"/>
      <c r="D77" s="50"/>
      <c r="E77" s="50"/>
      <c r="F77" s="13" t="s">
        <v>11</v>
      </c>
      <c r="G77" s="13" t="s">
        <v>12</v>
      </c>
      <c r="H77" s="13" t="s">
        <v>13</v>
      </c>
      <c r="I77" s="50"/>
    </row>
    <row r="78" spans="1:9" x14ac:dyDescent="0.2">
      <c r="A78" s="21">
        <v>1</v>
      </c>
      <c r="B78" s="21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33" customHeight="1" x14ac:dyDescent="0.2">
      <c r="A79" s="15" t="s">
        <v>19</v>
      </c>
      <c r="B79" s="15" t="s">
        <v>41</v>
      </c>
      <c r="C79" s="16">
        <f>2+2+2</f>
        <v>6</v>
      </c>
      <c r="D79" s="16">
        <v>6</v>
      </c>
      <c r="E79" s="16">
        <f>7466.76+7466.76+7466.76</f>
        <v>22400.28</v>
      </c>
      <c r="F79" s="16" t="s">
        <v>24</v>
      </c>
      <c r="G79" s="16" t="s">
        <v>24</v>
      </c>
      <c r="H79" s="16" t="s">
        <v>24</v>
      </c>
      <c r="I79" s="16" t="s">
        <v>24</v>
      </c>
    </row>
    <row r="80" spans="1:9" ht="13.5" customHeight="1" x14ac:dyDescent="0.2">
      <c r="A80" s="8"/>
      <c r="B80" s="8"/>
      <c r="C80" s="9"/>
      <c r="D80" s="9"/>
      <c r="E80" s="10"/>
      <c r="F80" s="20"/>
      <c r="G80" s="20"/>
      <c r="H80" s="9"/>
      <c r="I80" s="9"/>
    </row>
    <row r="81" spans="1:9" ht="14.25" customHeight="1" thickBot="1" x14ac:dyDescent="0.25">
      <c r="A81" s="8"/>
      <c r="B81" s="8"/>
      <c r="C81" s="22"/>
      <c r="D81" s="22"/>
      <c r="E81" s="10"/>
      <c r="F81" s="9"/>
      <c r="G81" s="9"/>
      <c r="H81" s="9"/>
      <c r="I81" s="9"/>
    </row>
    <row r="82" spans="1:9" ht="35.25" customHeight="1" thickBot="1" x14ac:dyDescent="0.3">
      <c r="A82" s="47" t="s">
        <v>0</v>
      </c>
      <c r="B82" s="48"/>
      <c r="C82" s="62" t="s">
        <v>42</v>
      </c>
      <c r="D82" s="63"/>
      <c r="E82" s="63"/>
      <c r="F82" s="63"/>
      <c r="G82" s="63"/>
      <c r="H82" s="63"/>
      <c r="I82" s="64"/>
    </row>
    <row r="83" spans="1:9" ht="30" customHeight="1" thickBot="1" x14ac:dyDescent="0.25">
      <c r="A83" s="47" t="s">
        <v>1</v>
      </c>
      <c r="B83" s="48"/>
      <c r="C83" s="40" t="s">
        <v>2</v>
      </c>
      <c r="D83" s="41"/>
      <c r="E83" s="41"/>
      <c r="F83" s="41"/>
      <c r="G83" s="41"/>
      <c r="H83" s="41"/>
      <c r="I83" s="42"/>
    </row>
    <row r="84" spans="1:9" ht="15.75" customHeight="1" thickBot="1" x14ac:dyDescent="0.25">
      <c r="A84" s="47" t="s">
        <v>3</v>
      </c>
      <c r="B84" s="48"/>
      <c r="C84" s="43" t="s">
        <v>60</v>
      </c>
      <c r="D84" s="44"/>
      <c r="E84" s="44"/>
      <c r="F84" s="44"/>
      <c r="G84" s="44"/>
      <c r="H84" s="44"/>
      <c r="I84" s="45"/>
    </row>
    <row r="85" spans="1:9" ht="26.25" customHeight="1" thickBot="1" x14ac:dyDescent="0.25">
      <c r="A85" s="47" t="s">
        <v>4</v>
      </c>
      <c r="B85" s="48"/>
      <c r="C85" s="40" t="s">
        <v>43</v>
      </c>
      <c r="D85" s="41"/>
      <c r="E85" s="41"/>
      <c r="F85" s="41"/>
      <c r="G85" s="41"/>
      <c r="H85" s="41"/>
      <c r="I85" s="42"/>
    </row>
    <row r="86" spans="1:9" x14ac:dyDescent="0.2">
      <c r="A86" s="17"/>
      <c r="B86" s="11"/>
      <c r="C86" s="11"/>
      <c r="D86" s="11"/>
      <c r="E86" s="11"/>
      <c r="F86" s="11"/>
      <c r="G86" s="11"/>
      <c r="H86" s="11"/>
      <c r="I86" s="11"/>
    </row>
    <row r="87" spans="1:9" ht="12.75" customHeight="1" x14ac:dyDescent="0.2">
      <c r="A87" s="49" t="s">
        <v>5</v>
      </c>
      <c r="B87" s="49" t="s">
        <v>34</v>
      </c>
      <c r="C87" s="49" t="s">
        <v>6</v>
      </c>
      <c r="D87" s="49" t="s">
        <v>7</v>
      </c>
      <c r="E87" s="49" t="s">
        <v>8</v>
      </c>
      <c r="F87" s="51" t="s">
        <v>9</v>
      </c>
      <c r="G87" s="52"/>
      <c r="H87" s="53"/>
      <c r="I87" s="49" t="s">
        <v>10</v>
      </c>
    </row>
    <row r="88" spans="1:9" ht="52.5" customHeight="1" x14ac:dyDescent="0.2">
      <c r="A88" s="50"/>
      <c r="B88" s="50"/>
      <c r="C88" s="50"/>
      <c r="D88" s="50"/>
      <c r="E88" s="50"/>
      <c r="F88" s="13" t="s">
        <v>11</v>
      </c>
      <c r="G88" s="13" t="s">
        <v>12</v>
      </c>
      <c r="H88" s="13" t="s">
        <v>13</v>
      </c>
      <c r="I88" s="50"/>
    </row>
    <row r="89" spans="1:9" x14ac:dyDescent="0.2">
      <c r="A89" s="21">
        <v>1</v>
      </c>
      <c r="B89" s="21">
        <v>2</v>
      </c>
      <c r="C89" s="14">
        <v>3</v>
      </c>
      <c r="D89" s="14">
        <v>4</v>
      </c>
      <c r="E89" s="14">
        <v>5</v>
      </c>
      <c r="F89" s="14">
        <v>6</v>
      </c>
      <c r="G89" s="14">
        <v>7</v>
      </c>
      <c r="H89" s="14">
        <v>8</v>
      </c>
      <c r="I89" s="14">
        <v>9</v>
      </c>
    </row>
    <row r="90" spans="1:9" ht="34.5" customHeight="1" x14ac:dyDescent="0.2">
      <c r="A90" s="23" t="s">
        <v>22</v>
      </c>
      <c r="B90" s="23" t="s">
        <v>21</v>
      </c>
      <c r="C90" s="16">
        <v>1</v>
      </c>
      <c r="D90" s="16">
        <v>1</v>
      </c>
      <c r="E90" s="7">
        <v>15000</v>
      </c>
      <c r="F90" s="16" t="s">
        <v>24</v>
      </c>
      <c r="G90" s="16" t="s">
        <v>24</v>
      </c>
      <c r="H90" s="16" t="s">
        <v>24</v>
      </c>
      <c r="I90" s="16" t="s">
        <v>24</v>
      </c>
    </row>
    <row r="91" spans="1:9" ht="17.25" customHeight="1" thickBot="1" x14ac:dyDescent="0.25">
      <c r="A91" s="24"/>
      <c r="B91" s="24"/>
      <c r="C91" s="22"/>
      <c r="D91" s="22"/>
      <c r="E91" s="10"/>
      <c r="F91" s="9"/>
      <c r="G91" s="9"/>
      <c r="H91" s="9"/>
      <c r="I91" s="9"/>
    </row>
    <row r="92" spans="1:9" ht="57.75" customHeight="1" thickBot="1" x14ac:dyDescent="0.3">
      <c r="A92" s="47" t="s">
        <v>0</v>
      </c>
      <c r="B92" s="48"/>
      <c r="C92" s="62" t="s">
        <v>49</v>
      </c>
      <c r="D92" s="63"/>
      <c r="E92" s="63"/>
      <c r="F92" s="63"/>
      <c r="G92" s="63"/>
      <c r="H92" s="63"/>
      <c r="I92" s="64"/>
    </row>
    <row r="93" spans="1:9" ht="15.75" customHeight="1" thickBot="1" x14ac:dyDescent="0.25">
      <c r="A93" s="47" t="s">
        <v>1</v>
      </c>
      <c r="B93" s="48"/>
      <c r="C93" s="40" t="s">
        <v>2</v>
      </c>
      <c r="D93" s="41"/>
      <c r="E93" s="41"/>
      <c r="F93" s="41"/>
      <c r="G93" s="41"/>
      <c r="H93" s="41"/>
      <c r="I93" s="42"/>
    </row>
    <row r="94" spans="1:9" ht="15.75" customHeight="1" thickBot="1" x14ac:dyDescent="0.25">
      <c r="A94" s="47" t="s">
        <v>3</v>
      </c>
      <c r="B94" s="48"/>
      <c r="C94" s="43" t="s">
        <v>60</v>
      </c>
      <c r="D94" s="44"/>
      <c r="E94" s="44"/>
      <c r="F94" s="44"/>
      <c r="G94" s="44"/>
      <c r="H94" s="44"/>
      <c r="I94" s="45"/>
    </row>
    <row r="95" spans="1:9" ht="26.25" customHeight="1" thickBot="1" x14ac:dyDescent="0.25">
      <c r="A95" s="47" t="s">
        <v>4</v>
      </c>
      <c r="B95" s="48"/>
      <c r="C95" s="40" t="s">
        <v>50</v>
      </c>
      <c r="D95" s="41"/>
      <c r="E95" s="41"/>
      <c r="F95" s="41"/>
      <c r="G95" s="41"/>
      <c r="H95" s="41"/>
      <c r="I95" s="42"/>
    </row>
    <row r="96" spans="1:9" x14ac:dyDescent="0.2">
      <c r="A96" s="17"/>
      <c r="B96" s="11"/>
      <c r="C96" s="11"/>
      <c r="D96" s="11"/>
      <c r="E96" s="11"/>
      <c r="F96" s="11"/>
      <c r="G96" s="11"/>
      <c r="H96" s="11"/>
      <c r="I96" s="11"/>
    </row>
    <row r="97" spans="1:9" ht="12.75" customHeight="1" x14ac:dyDescent="0.2">
      <c r="A97" s="49" t="s">
        <v>5</v>
      </c>
      <c r="B97" s="49" t="s">
        <v>34</v>
      </c>
      <c r="C97" s="49" t="s">
        <v>6</v>
      </c>
      <c r="D97" s="49" t="s">
        <v>7</v>
      </c>
      <c r="E97" s="49" t="s">
        <v>8</v>
      </c>
      <c r="F97" s="51" t="s">
        <v>9</v>
      </c>
      <c r="G97" s="52"/>
      <c r="H97" s="53"/>
      <c r="I97" s="49" t="s">
        <v>10</v>
      </c>
    </row>
    <row r="98" spans="1:9" ht="77.25" customHeight="1" x14ac:dyDescent="0.2">
      <c r="A98" s="50"/>
      <c r="B98" s="50"/>
      <c r="C98" s="50"/>
      <c r="D98" s="50"/>
      <c r="E98" s="50"/>
      <c r="F98" s="13" t="s">
        <v>11</v>
      </c>
      <c r="G98" s="13" t="s">
        <v>12</v>
      </c>
      <c r="H98" s="13" t="s">
        <v>13</v>
      </c>
      <c r="I98" s="50"/>
    </row>
    <row r="99" spans="1:9" x14ac:dyDescent="0.2">
      <c r="A99" s="21">
        <v>1</v>
      </c>
      <c r="B99" s="21">
        <v>2</v>
      </c>
      <c r="C99" s="14">
        <v>3</v>
      </c>
      <c r="D99" s="14">
        <v>4</v>
      </c>
      <c r="E99" s="14">
        <v>5</v>
      </c>
      <c r="F99" s="14">
        <v>6</v>
      </c>
      <c r="G99" s="14">
        <v>7</v>
      </c>
      <c r="H99" s="14">
        <v>8</v>
      </c>
      <c r="I99" s="14">
        <v>9</v>
      </c>
    </row>
    <row r="100" spans="1:9" ht="36" customHeight="1" x14ac:dyDescent="0.2">
      <c r="A100" s="23" t="s">
        <v>16</v>
      </c>
      <c r="B100" s="23" t="s">
        <v>17</v>
      </c>
      <c r="C100" s="16">
        <f>1+1</f>
        <v>2</v>
      </c>
      <c r="D100" s="16">
        <v>2</v>
      </c>
      <c r="E100" s="7">
        <f>17000.1+13600.08</f>
        <v>30600.18</v>
      </c>
      <c r="F100" s="16" t="s">
        <v>24</v>
      </c>
      <c r="G100" s="16" t="s">
        <v>24</v>
      </c>
      <c r="H100" s="16" t="s">
        <v>24</v>
      </c>
      <c r="I100" s="16" t="s">
        <v>24</v>
      </c>
    </row>
    <row r="101" spans="1:9" ht="34.5" customHeight="1" x14ac:dyDescent="0.2">
      <c r="A101" s="23" t="s">
        <v>18</v>
      </c>
      <c r="B101" s="23" t="s">
        <v>15</v>
      </c>
      <c r="C101" s="16">
        <f>1+1</f>
        <v>2</v>
      </c>
      <c r="D101" s="16">
        <v>2</v>
      </c>
      <c r="E101" s="7">
        <v>36000</v>
      </c>
      <c r="F101" s="16" t="s">
        <v>24</v>
      </c>
      <c r="G101" s="16" t="s">
        <v>24</v>
      </c>
      <c r="H101" s="16" t="s">
        <v>24</v>
      </c>
      <c r="I101" s="16" t="s">
        <v>24</v>
      </c>
    </row>
    <row r="102" spans="1:9" ht="47.25" customHeight="1" x14ac:dyDescent="0.2">
      <c r="A102" s="23" t="s">
        <v>51</v>
      </c>
      <c r="B102" s="23" t="s">
        <v>52</v>
      </c>
      <c r="C102" s="16">
        <f>8+8</f>
        <v>16</v>
      </c>
      <c r="D102" s="16">
        <v>16</v>
      </c>
      <c r="E102" s="7">
        <f>111577.5+111577.5</f>
        <v>223155</v>
      </c>
      <c r="F102" s="16" t="s">
        <v>24</v>
      </c>
      <c r="G102" s="16" t="s">
        <v>24</v>
      </c>
      <c r="H102" s="16" t="s">
        <v>24</v>
      </c>
      <c r="I102" s="16" t="s">
        <v>24</v>
      </c>
    </row>
    <row r="103" spans="1:9" ht="54.75" customHeight="1" x14ac:dyDescent="0.2">
      <c r="A103" s="23" t="s">
        <v>20</v>
      </c>
      <c r="B103" s="23" t="s">
        <v>21</v>
      </c>
      <c r="C103" s="16">
        <f>1+1</f>
        <v>2</v>
      </c>
      <c r="D103" s="16">
        <v>2</v>
      </c>
      <c r="E103" s="7">
        <f>5680.08+5680.08</f>
        <v>11360.16</v>
      </c>
      <c r="F103" s="16" t="s">
        <v>24</v>
      </c>
      <c r="G103" s="16" t="s">
        <v>24</v>
      </c>
      <c r="H103" s="16" t="s">
        <v>24</v>
      </c>
      <c r="I103" s="16" t="s">
        <v>24</v>
      </c>
    </row>
    <row r="104" spans="1:9" ht="84" customHeight="1" thickBot="1" x14ac:dyDescent="0.25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35.25" customHeight="1" thickBot="1" x14ac:dyDescent="0.3">
      <c r="A105" s="47" t="s">
        <v>0</v>
      </c>
      <c r="B105" s="48"/>
      <c r="C105" s="62" t="s">
        <v>53</v>
      </c>
      <c r="D105" s="63"/>
      <c r="E105" s="63"/>
      <c r="F105" s="63"/>
      <c r="G105" s="63"/>
      <c r="H105" s="63"/>
      <c r="I105" s="64"/>
    </row>
    <row r="106" spans="1:9" ht="30.75" customHeight="1" thickBot="1" x14ac:dyDescent="0.25">
      <c r="A106" s="47" t="s">
        <v>1</v>
      </c>
      <c r="B106" s="48"/>
      <c r="C106" s="40" t="s">
        <v>2</v>
      </c>
      <c r="D106" s="41"/>
      <c r="E106" s="41"/>
      <c r="F106" s="41"/>
      <c r="G106" s="41"/>
      <c r="H106" s="41"/>
      <c r="I106" s="42"/>
    </row>
    <row r="107" spans="1:9" ht="15.75" customHeight="1" thickBot="1" x14ac:dyDescent="0.25">
      <c r="A107" s="47" t="s">
        <v>3</v>
      </c>
      <c r="B107" s="48"/>
      <c r="C107" s="43" t="s">
        <v>60</v>
      </c>
      <c r="D107" s="44"/>
      <c r="E107" s="44"/>
      <c r="F107" s="44"/>
      <c r="G107" s="44"/>
      <c r="H107" s="44"/>
      <c r="I107" s="45"/>
    </row>
    <row r="108" spans="1:9" ht="26.25" customHeight="1" thickBot="1" x14ac:dyDescent="0.25">
      <c r="A108" s="47" t="s">
        <v>4</v>
      </c>
      <c r="B108" s="48"/>
      <c r="C108" s="40" t="s">
        <v>56</v>
      </c>
      <c r="D108" s="41"/>
      <c r="E108" s="41"/>
      <c r="F108" s="41"/>
      <c r="G108" s="41"/>
      <c r="H108" s="41"/>
      <c r="I108" s="42"/>
    </row>
    <row r="109" spans="1:9" x14ac:dyDescent="0.2">
      <c r="A109" s="17"/>
      <c r="B109" s="11"/>
      <c r="C109" s="11"/>
      <c r="D109" s="11"/>
      <c r="E109" s="11"/>
      <c r="F109" s="11"/>
      <c r="G109" s="11"/>
      <c r="H109" s="11"/>
      <c r="I109" s="11"/>
    </row>
    <row r="110" spans="1:9" ht="12.75" customHeight="1" x14ac:dyDescent="0.2">
      <c r="A110" s="49" t="s">
        <v>5</v>
      </c>
      <c r="B110" s="49" t="s">
        <v>34</v>
      </c>
      <c r="C110" s="49" t="s">
        <v>6</v>
      </c>
      <c r="D110" s="49" t="s">
        <v>7</v>
      </c>
      <c r="E110" s="49" t="s">
        <v>8</v>
      </c>
      <c r="F110" s="51" t="s">
        <v>9</v>
      </c>
      <c r="G110" s="52"/>
      <c r="H110" s="53"/>
      <c r="I110" s="49" t="s">
        <v>10</v>
      </c>
    </row>
    <row r="111" spans="1:9" ht="77.25" customHeight="1" x14ac:dyDescent="0.2">
      <c r="A111" s="50"/>
      <c r="B111" s="50"/>
      <c r="C111" s="50"/>
      <c r="D111" s="50"/>
      <c r="E111" s="50"/>
      <c r="F111" s="26" t="s">
        <v>11</v>
      </c>
      <c r="G111" s="26" t="s">
        <v>12</v>
      </c>
      <c r="H111" s="26" t="s">
        <v>13</v>
      </c>
      <c r="I111" s="50"/>
    </row>
    <row r="112" spans="1:9" x14ac:dyDescent="0.2">
      <c r="A112" s="21">
        <v>1</v>
      </c>
      <c r="B112" s="21">
        <v>2</v>
      </c>
      <c r="C112" s="14">
        <v>3</v>
      </c>
      <c r="D112" s="14">
        <v>4</v>
      </c>
      <c r="E112" s="14">
        <v>5</v>
      </c>
      <c r="F112" s="14">
        <v>6</v>
      </c>
      <c r="G112" s="14">
        <v>7</v>
      </c>
      <c r="H112" s="14">
        <v>8</v>
      </c>
      <c r="I112" s="14">
        <v>9</v>
      </c>
    </row>
    <row r="113" spans="1:10" ht="34.5" customHeight="1" x14ac:dyDescent="0.2">
      <c r="A113" s="23" t="s">
        <v>14</v>
      </c>
      <c r="B113" s="23" t="s">
        <v>15</v>
      </c>
      <c r="C113" s="16">
        <f>1+2</f>
        <v>3</v>
      </c>
      <c r="D113" s="16">
        <v>3</v>
      </c>
      <c r="E113" s="7">
        <f>9900+19800+19800</f>
        <v>49500</v>
      </c>
      <c r="F113" s="16" t="s">
        <v>24</v>
      </c>
      <c r="G113" s="16" t="s">
        <v>24</v>
      </c>
      <c r="H113" s="16" t="s">
        <v>24</v>
      </c>
      <c r="I113" s="16" t="s">
        <v>24</v>
      </c>
    </row>
    <row r="114" spans="1:10" ht="36" customHeight="1" x14ac:dyDescent="0.2">
      <c r="A114" s="23" t="s">
        <v>16</v>
      </c>
      <c r="B114" s="23" t="s">
        <v>17</v>
      </c>
      <c r="C114" s="16">
        <f>3+3+3</f>
        <v>9</v>
      </c>
      <c r="D114" s="16">
        <v>9</v>
      </c>
      <c r="E114" s="7">
        <f>7080+53100+46020</f>
        <v>106200</v>
      </c>
      <c r="F114" s="16" t="s">
        <v>24</v>
      </c>
      <c r="G114" s="16" t="s">
        <v>24</v>
      </c>
      <c r="H114" s="16" t="s">
        <v>24</v>
      </c>
      <c r="I114" s="16" t="s">
        <v>24</v>
      </c>
    </row>
    <row r="115" spans="1:10" ht="36.75" customHeight="1" x14ac:dyDescent="0.2">
      <c r="A115" s="23" t="s">
        <v>51</v>
      </c>
      <c r="B115" s="23" t="s">
        <v>52</v>
      </c>
      <c r="C115" s="16">
        <f>16+16</f>
        <v>32</v>
      </c>
      <c r="D115" s="16">
        <v>32</v>
      </c>
      <c r="E115" s="7">
        <f>237600+26400</f>
        <v>264000</v>
      </c>
      <c r="F115" s="16" t="s">
        <v>24</v>
      </c>
      <c r="G115" s="16" t="s">
        <v>24</v>
      </c>
      <c r="H115" s="16" t="s">
        <v>24</v>
      </c>
      <c r="I115" s="16" t="s">
        <v>24</v>
      </c>
    </row>
    <row r="116" spans="1:10" ht="36" customHeight="1" x14ac:dyDescent="0.2">
      <c r="A116" s="23" t="s">
        <v>20</v>
      </c>
      <c r="B116" s="23" t="s">
        <v>21</v>
      </c>
      <c r="C116" s="16">
        <v>1</v>
      </c>
      <c r="D116" s="16">
        <v>1</v>
      </c>
      <c r="E116" s="7">
        <v>10450</v>
      </c>
      <c r="F116" s="16" t="s">
        <v>24</v>
      </c>
      <c r="G116" s="16" t="s">
        <v>24</v>
      </c>
      <c r="H116" s="16" t="s">
        <v>24</v>
      </c>
      <c r="I116" s="16" t="s">
        <v>24</v>
      </c>
    </row>
    <row r="117" spans="1:10" ht="28.5" customHeight="1" x14ac:dyDescent="0.2">
      <c r="A117" s="61" t="s">
        <v>61</v>
      </c>
      <c r="B117" s="61"/>
      <c r="C117" s="61"/>
      <c r="D117" s="61" t="s">
        <v>62</v>
      </c>
      <c r="E117" s="61"/>
      <c r="F117" s="61"/>
      <c r="G117" s="61"/>
      <c r="H117" s="61"/>
      <c r="I117" s="61"/>
      <c r="J117" s="61"/>
    </row>
    <row r="118" spans="1:10" ht="12.75" customHeight="1" x14ac:dyDescent="0.2">
      <c r="A118" s="59"/>
      <c r="B118" s="59"/>
      <c r="C118" s="59"/>
      <c r="D118" s="60" t="s">
        <v>38</v>
      </c>
      <c r="E118" s="60"/>
      <c r="F118" s="60"/>
      <c r="G118" s="60"/>
      <c r="H118" s="60"/>
      <c r="I118" s="60"/>
      <c r="J118" s="60"/>
    </row>
    <row r="119" spans="1:10" x14ac:dyDescent="0.2">
      <c r="A119" s="3" t="s">
        <v>28</v>
      </c>
      <c r="B119" s="3"/>
      <c r="C119" s="3"/>
    </row>
    <row r="120" spans="1:10" ht="15" x14ac:dyDescent="0.25">
      <c r="A120" s="54" t="s">
        <v>29</v>
      </c>
      <c r="B120" s="54"/>
      <c r="C120" s="58" t="s">
        <v>58</v>
      </c>
      <c r="D120" s="58"/>
      <c r="E120" s="58"/>
      <c r="F120" s="58"/>
      <c r="G120" s="58"/>
      <c r="H120" s="58"/>
      <c r="I120" s="58"/>
    </row>
    <row r="121" spans="1:10" s="4" customFormat="1" ht="16.5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10" ht="15.75" customHeight="1" x14ac:dyDescent="0.2">
      <c r="A122" s="5"/>
    </row>
    <row r="123" spans="1:10" x14ac:dyDescent="0.2">
      <c r="A123" s="2"/>
    </row>
  </sheetData>
  <mergeCells count="143">
    <mergeCell ref="A105:B105"/>
    <mergeCell ref="C105:I105"/>
    <mergeCell ref="A106:B106"/>
    <mergeCell ref="C106:I106"/>
    <mergeCell ref="A107:B107"/>
    <mergeCell ref="C107:I107"/>
    <mergeCell ref="A110:A111"/>
    <mergeCell ref="B110:B111"/>
    <mergeCell ref="C110:C111"/>
    <mergeCell ref="D110:D111"/>
    <mergeCell ref="E110:E111"/>
    <mergeCell ref="F110:H110"/>
    <mergeCell ref="I110:I111"/>
    <mergeCell ref="A108:B108"/>
    <mergeCell ref="C108:I108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92:B92"/>
    <mergeCell ref="C92:I92"/>
    <mergeCell ref="A93:B93"/>
    <mergeCell ref="C93:I93"/>
    <mergeCell ref="A94:B94"/>
    <mergeCell ref="C94:I94"/>
    <mergeCell ref="A95:B95"/>
    <mergeCell ref="C95:I95"/>
    <mergeCell ref="A97:A98"/>
    <mergeCell ref="B97:B98"/>
    <mergeCell ref="C97:C98"/>
    <mergeCell ref="D97:D98"/>
    <mergeCell ref="E97:E98"/>
    <mergeCell ref="F97:H97"/>
    <mergeCell ref="I97:I98"/>
    <mergeCell ref="A82:B82"/>
    <mergeCell ref="C82:I82"/>
    <mergeCell ref="A83:B83"/>
    <mergeCell ref="C83:I83"/>
    <mergeCell ref="A84:B84"/>
    <mergeCell ref="C84:I84"/>
    <mergeCell ref="A85:B85"/>
    <mergeCell ref="C85:I85"/>
    <mergeCell ref="A87:A88"/>
    <mergeCell ref="B87:B88"/>
    <mergeCell ref="C87:C88"/>
    <mergeCell ref="D87:D88"/>
    <mergeCell ref="E87:E88"/>
    <mergeCell ref="F87:H87"/>
    <mergeCell ref="I87:I88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20:B120"/>
    <mergeCell ref="A121:I121"/>
    <mergeCell ref="A61:A62"/>
    <mergeCell ref="C61:C62"/>
    <mergeCell ref="D61:D62"/>
    <mergeCell ref="E61:E62"/>
    <mergeCell ref="F61:H61"/>
    <mergeCell ref="I61:I62"/>
    <mergeCell ref="A59:B59"/>
    <mergeCell ref="C120:I120"/>
    <mergeCell ref="A118:C118"/>
    <mergeCell ref="D118:J118"/>
    <mergeCell ref="A117:C117"/>
    <mergeCell ref="D117:J117"/>
    <mergeCell ref="B61:B62"/>
    <mergeCell ref="A71:B71"/>
    <mergeCell ref="C71:I71"/>
    <mergeCell ref="A72:B72"/>
    <mergeCell ref="C72:I72"/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19" location="_ednref1" display="_ednref1"/>
    <hyperlink ref="C120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c5jCo5c39S7y73CXLGKXWpiPB34=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fpdVQlnYropGoww5Buw5nemjGIA=</DigestValue>
    </Reference>
  </SignedInfo>
  <SignatureValue>wPRD4libDlTvQaRwwYWguM5OEprbHX9ghoRxeoxzeoxv7CVo7LN0l+gnZkL/tGQoCJ3128w9hmBS
V/MKLbu2XlWRYCV6nVK10jz+9LUOn/4XvOWKALyfMrEx9rQpYbD6QLj1434pMSHv1ZsUTa0mIZGS
91yF0rmXZJ1G1uKnu+I=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vVJ71DNgvW1pxS6bcCYZ72u1/Y8=</DigestValue>
      </Reference>
      <Reference URI="/xl/worksheets/sheet1.xml?ContentType=application/vnd.openxmlformats-officedocument.spreadsheetml.worksheet+xml">
        <DigestMethod Algorithm="http://www.w3.org/2000/09/xmldsig#sha1"/>
        <DigestValue>Cv3hyC0q/b4G/pUdy/bImi0BJXg=</DigestValue>
      </Reference>
      <Reference URI="/xl/styles.xml?ContentType=application/vnd.openxmlformats-officedocument.spreadsheetml.styles+xml">
        <DigestMethod Algorithm="http://www.w3.org/2000/09/xmldsig#sha1"/>
        <DigestValue>A4SeVM6NNompPq4PxBC6CXAsplc=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3R1NwbixCRQ1cV1Gs8Y86x9E4x0=</DigestValue>
      </Reference>
      <Reference URI="/xl/sharedStrings.xml?ContentType=application/vnd.openxmlformats-officedocument.spreadsheetml.sharedStrings+xml">
        <DigestMethod Algorithm="http://www.w3.org/2000/09/xmldsig#sha1"/>
        <DigestValue>ipTZ6qiVzFoyA+fts8n+L74IkuU=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2023-11-29T02:55:23Z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2023-11-29T02:55:23Z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2023-11-28T07:01:52Z</dcterms:modified>
</cp:coreProperties>
</file>