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edn1" localSheetId="0">Лист1!$A$78</definedName>
    <definedName name="_ednref1" localSheetId="0">Лист1!$A$1</definedName>
  </definedNames>
  <calcPr calcId="144525"/>
</workbook>
</file>

<file path=xl/calcChain.xml><?xml version="1.0" encoding="utf-8"?>
<calcChain xmlns="http://schemas.openxmlformats.org/spreadsheetml/2006/main">
  <c r="D75" i="1" l="1"/>
  <c r="C75" i="1"/>
  <c r="E65" i="1"/>
  <c r="E64" i="1"/>
  <c r="E63" i="1"/>
  <c r="D65" i="1"/>
  <c r="D64" i="1"/>
  <c r="D63" i="1"/>
  <c r="C65" i="1"/>
  <c r="C64" i="1"/>
  <c r="C63" i="1"/>
  <c r="E53" i="1"/>
  <c r="E51" i="1"/>
  <c r="E50" i="1"/>
  <c r="D53" i="1"/>
  <c r="D52" i="1"/>
  <c r="D51" i="1"/>
  <c r="D50" i="1"/>
  <c r="C53" i="1"/>
  <c r="C52" i="1"/>
  <c r="C51" i="1"/>
  <c r="C50" i="1"/>
  <c r="E28" i="1"/>
  <c r="E27" i="1"/>
  <c r="E26" i="1"/>
  <c r="D28" i="1"/>
  <c r="D27" i="1"/>
  <c r="D26" i="1"/>
  <c r="C28" i="1"/>
  <c r="C27" i="1"/>
  <c r="C26" i="1"/>
  <c r="E15" i="1"/>
  <c r="E14" i="1"/>
  <c r="E13" i="1"/>
  <c r="E12" i="1"/>
  <c r="E10" i="1"/>
  <c r="D16" i="1"/>
  <c r="D15" i="1"/>
  <c r="D13" i="1"/>
  <c r="D12" i="1"/>
  <c r="D10" i="1"/>
  <c r="C16" i="1"/>
  <c r="C15" i="1"/>
  <c r="C13" i="1"/>
  <c r="C12" i="1"/>
  <c r="C10" i="1"/>
</calcChain>
</file>

<file path=xl/sharedStrings.xml><?xml version="1.0" encoding="utf-8"?>
<sst xmlns="http://schemas.openxmlformats.org/spreadsheetml/2006/main" count="260" uniqueCount="59">
  <si>
    <t xml:space="preserve">Наименование обследования </t>
  </si>
  <si>
    <t>Наименование заказчика</t>
  </si>
  <si>
    <t>Территориальный орган Федеральной службы государственной статистики по Амурской области (Амурстат)</t>
  </si>
  <si>
    <t>Период</t>
  </si>
  <si>
    <t>Источник финансирования с указанием кода бюджетной классификации Российской Федерации</t>
  </si>
  <si>
    <t>Категория физических лиц, с которыми заключен контракт на выполнение работ</t>
  </si>
  <si>
    <t>Кол-во заключенных контрактов, штук</t>
  </si>
  <si>
    <t>Кол-во исполненных контрактов, штук</t>
  </si>
  <si>
    <t>Общая стоимость заключенных контрактов, рублей</t>
  </si>
  <si>
    <t>Количество контрактов, штук (из графы 3)</t>
  </si>
  <si>
    <t>Основание (причина) расторжения контрактов</t>
  </si>
  <si>
    <t>по которым изменены условия контракта</t>
  </si>
  <si>
    <t>с ненадлежащим исполнением обязательств, предусмотренных контрактом</t>
  </si>
  <si>
    <t>расторгнутых</t>
  </si>
  <si>
    <t>Бригадир-инструктор территориального уровня</t>
  </si>
  <si>
    <t>Обеспечение сбора первичных статистических данных</t>
  </si>
  <si>
    <t>Инструктор территориального уровня</t>
  </si>
  <si>
    <t xml:space="preserve">Обеспечение сбора первичных статистических данных. </t>
  </si>
  <si>
    <t>Контролер</t>
  </si>
  <si>
    <t>Администратор ЛВС</t>
  </si>
  <si>
    <t>Обеспечение сбора первичных статистических данных.</t>
  </si>
  <si>
    <t>Интервьюер</t>
  </si>
  <si>
    <t>Оператор формального и логического контроля</t>
  </si>
  <si>
    <t>Обработка первичных статистических данных</t>
  </si>
  <si>
    <t>Оператор ввода статистической информации</t>
  </si>
  <si>
    <t>Инструкторы территориального уровня</t>
  </si>
  <si>
    <t>-</t>
  </si>
  <si>
    <t xml:space="preserve">Сбор первичных статистических данных. </t>
  </si>
  <si>
    <t>Кодировщик статистической информации</t>
  </si>
  <si>
    <t>Обеспечение обработки первичных статистических данных</t>
  </si>
  <si>
    <t>(дата, подпись)</t>
  </si>
  <si>
    <t>[i] Включена в план-график Амурстата  на соответствующий год и размещена в информационно-</t>
  </si>
  <si>
    <t xml:space="preserve">телекоммуникационной сети «Интернет» по ссылке: </t>
  </si>
  <si>
    <t>Объект закупки (объем / содержание работ)</t>
  </si>
  <si>
    <t>ИНФОРМАЦИЯ О КОНТРАКТАХ,
 ЗАКЛЮЧЕННЫХ С ФИЗИЧЕСКИМИ ЛИЦАМИ ПО ФЕДЕРАЛЬНЫМ СТАТИСТИЧЕСКИМ НАБЛЮДЕНИЯМ[i]</t>
  </si>
  <si>
    <t xml:space="preserve">Выборочное наблюдение доходов населения и участия в социальных программах </t>
  </si>
  <si>
    <t xml:space="preserve">Выборочное обследование рабочей силы </t>
  </si>
  <si>
    <t>Сельскохозяйственная микроперепись 2021 года</t>
  </si>
  <si>
    <t>Специалист по эксплуатации СВТ</t>
  </si>
  <si>
    <t>Обеспечение и поддержание работоспособности используемых для выполнения работ технических средств</t>
  </si>
  <si>
    <t>Сплошное федеральное статистическое наблюдение за деятельностью субъектов малого и среднего предпринимательства</t>
  </si>
  <si>
    <t>Начальник смены</t>
  </si>
  <si>
    <t xml:space="preserve"> Всероссийская перепись населения 2020 года  </t>
  </si>
  <si>
    <t>Оператор по подведению итогов</t>
  </si>
  <si>
    <t>Формирование итоговых таблиц</t>
  </si>
  <si>
    <t>Январь 2022 год</t>
  </si>
  <si>
    <t xml:space="preserve">Федеральное статистическое наблюдение за дополнительным образованием детей </t>
  </si>
  <si>
    <t>Объект закупки  (объем / содержание работ)</t>
  </si>
  <si>
    <t>Оператор формального и логического контроля данных</t>
  </si>
  <si>
    <t xml:space="preserve">Организация работы по сопоставлению итогов СХМП с данными, полученными на основе других источников. Организация работы по проверке рабочих таблиц с итогами СХМП. </t>
  </si>
  <si>
    <t>Проведение формально-логического контроля и корректировка данных. Формирование информационнного массива для подготовки окончательных итогов сплошного наблюдения.</t>
  </si>
  <si>
    <t>Руководитель Территориального органа Федеральной службы государственной статистики по Амурской области</t>
  </si>
  <si>
    <t>___________________________________ Г.А. Давыдова</t>
  </si>
  <si>
    <t>Федеральный бюджет (157.0113.1540792704.244.226)</t>
  </si>
  <si>
    <t>Федеральный бюджет (157.0113.1540792703.244.226)</t>
  </si>
  <si>
    <t>Федеральный бюджет (157.0113.1540792700.244.226)</t>
  </si>
  <si>
    <t>Федеральный бюджет (157.0113.1540792705.244.226)</t>
  </si>
  <si>
    <t>Федеральный бюджет (157.0113.1540792702.244.226)</t>
  </si>
  <si>
    <t>(cсылка) https://zakupki.gov.ru/epz/orderplan/pg2020/general-info.html?plan-number=202201231000009001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</si>
</sst>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0"/>
      <name val="Calibri"/>
      <family val="2"/>
      <charset val="204"/>
    </font>
    <font>
      <u/>
      <sz val="8"/>
      <color theme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u/>
      <sz val="12"/>
      <name val="Calibri"/>
      <family val="2"/>
      <charset val="204"/>
    </font>
    <font>
      <b/>
      <sz val="12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9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justify"/>
    </xf>
    <xf numFmtId="0" fontId="2" fillId="0" borderId="0" xfId="0" applyFont="1" applyAlignment="1">
      <alignment horizontal="justify"/>
    </xf>
    <xf numFmtId="0" fontId="5" fillId="0" borderId="0" xfId="0" applyFont="1" applyAlignment="1">
      <alignment horizontal="justify"/>
    </xf>
    <xf numFmtId="0" fontId="2" fillId="0" borderId="0" xfId="0" applyFont="1" applyBorder="1" applyAlignment="1">
      <alignment horizontal="left" wrapText="1"/>
    </xf>
    <xf numFmtId="0" fontId="7" fillId="0" borderId="0" xfId="1" applyFont="1" applyAlignment="1" applyProtection="1"/>
    <xf numFmtId="0" fontId="9" fillId="0" borderId="0" xfId="0" applyFont="1"/>
    <xf numFmtId="0" fontId="9" fillId="0" borderId="0" xfId="0" applyFont="1" applyAlignment="1">
      <alignment horizontal="justify"/>
    </xf>
    <xf numFmtId="0" fontId="12" fillId="0" borderId="0" xfId="0" applyFont="1"/>
    <xf numFmtId="0" fontId="1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4" fontId="2" fillId="0" borderId="0" xfId="0" applyNumberFormat="1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2" fillId="0" borderId="10" xfId="0" applyFont="1" applyBorder="1" applyAlignment="1">
      <alignment horizontal="left" wrapText="1"/>
    </xf>
    <xf numFmtId="3" fontId="2" fillId="0" borderId="10" xfId="0" applyNumberFormat="1" applyFont="1" applyBorder="1" applyAlignment="1">
      <alignment horizontal="center" wrapText="1"/>
    </xf>
    <xf numFmtId="4" fontId="2" fillId="0" borderId="10" xfId="0" applyNumberFormat="1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justify" wrapText="1"/>
    </xf>
    <xf numFmtId="0" fontId="9" fillId="0" borderId="10" xfId="0" applyFont="1" applyBorder="1" applyAlignment="1">
      <alignment horizontal="left" wrapText="1"/>
    </xf>
    <xf numFmtId="0" fontId="9" fillId="0" borderId="0" xfId="0" applyFont="1" applyBorder="1" applyAlignment="1">
      <alignment horizontal="justify" wrapText="1"/>
    </xf>
    <xf numFmtId="0" fontId="13" fillId="0" borderId="0" xfId="0" applyFont="1" applyBorder="1" applyAlignment="1">
      <alignment horizontal="center" wrapText="1"/>
    </xf>
    <xf numFmtId="4" fontId="13" fillId="0" borderId="0" xfId="0" applyNumberFormat="1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wrapText="1"/>
    </xf>
    <xf numFmtId="4" fontId="2" fillId="0" borderId="10" xfId="0" applyNumberFormat="1" applyFont="1" applyBorder="1" applyAlignment="1">
      <alignment horizontal="center"/>
    </xf>
    <xf numFmtId="0" fontId="2" fillId="2" borderId="10" xfId="0" applyFont="1" applyFill="1" applyBorder="1" applyAlignment="1">
      <alignment horizontal="center" wrapText="1"/>
    </xf>
    <xf numFmtId="4" fontId="2" fillId="2" borderId="10" xfId="0" applyNumberFormat="1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3" fontId="2" fillId="2" borderId="10" xfId="0" applyNumberFormat="1" applyFont="1" applyFill="1" applyBorder="1" applyAlignment="1">
      <alignment horizontal="center" wrapText="1"/>
    </xf>
    <xf numFmtId="0" fontId="2" fillId="2" borderId="11" xfId="0" applyFont="1" applyFill="1" applyBorder="1" applyAlignment="1">
      <alignment wrapText="1"/>
    </xf>
    <xf numFmtId="0" fontId="2" fillId="0" borderId="11" xfId="0" applyFont="1" applyBorder="1" applyAlignment="1">
      <alignment horizontal="left" wrapText="1"/>
    </xf>
    <xf numFmtId="0" fontId="2" fillId="0" borderId="11" xfId="0" applyFont="1" applyBorder="1" applyAlignment="1">
      <alignment wrapText="1"/>
    </xf>
    <xf numFmtId="0" fontId="2" fillId="0" borderId="12" xfId="0" applyFont="1" applyBorder="1" applyAlignment="1">
      <alignment horizontal="left" wrapText="1"/>
    </xf>
    <xf numFmtId="2" fontId="2" fillId="2" borderId="10" xfId="0" applyNumberFormat="1" applyFont="1" applyFill="1" applyBorder="1" applyAlignment="1">
      <alignment horizontal="center" wrapText="1"/>
    </xf>
    <xf numFmtId="0" fontId="15" fillId="0" borderId="10" xfId="0" applyFont="1" applyBorder="1" applyAlignment="1">
      <alignment horizontal="center" wrapText="1"/>
    </xf>
    <xf numFmtId="0" fontId="9" fillId="0" borderId="0" xfId="0" applyFont="1" applyBorder="1" applyAlignment="1">
      <alignment horizontal="left" wrapText="1"/>
    </xf>
    <xf numFmtId="0" fontId="6" fillId="0" borderId="4" xfId="0" applyFont="1" applyBorder="1" applyAlignment="1">
      <alignment horizontal="justify" wrapText="1"/>
    </xf>
    <xf numFmtId="0" fontId="6" fillId="0" borderId="3" xfId="0" applyFont="1" applyBorder="1" applyAlignment="1">
      <alignment horizontal="justify" wrapText="1"/>
    </xf>
    <xf numFmtId="0" fontId="6" fillId="0" borderId="1" xfId="0" applyFont="1" applyBorder="1" applyAlignment="1">
      <alignment horizontal="justify" wrapText="1"/>
    </xf>
    <xf numFmtId="0" fontId="5" fillId="0" borderId="4" xfId="0" applyFont="1" applyBorder="1" applyAlignment="1">
      <alignment horizontal="left" wrapText="1" indent="1"/>
    </xf>
    <xf numFmtId="0" fontId="5" fillId="0" borderId="1" xfId="0" applyFont="1" applyBorder="1" applyAlignment="1">
      <alignment horizontal="left" wrapText="1" inden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5" fillId="0" borderId="10" xfId="0" applyFont="1" applyBorder="1" applyAlignment="1">
      <alignment horizontal="center" wrapText="1"/>
    </xf>
    <xf numFmtId="0" fontId="15" fillId="0" borderId="1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wrapText="1" indent="1"/>
    </xf>
    <xf numFmtId="0" fontId="5" fillId="0" borderId="7" xfId="0" applyFont="1" applyBorder="1" applyAlignment="1">
      <alignment horizontal="left" wrapText="1" indent="1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6" fillId="0" borderId="8" xfId="0" applyFont="1" applyBorder="1" applyAlignment="1">
      <alignment horizontal="justify" wrapText="1"/>
    </xf>
    <xf numFmtId="0" fontId="6" fillId="0" borderId="6" xfId="0" applyFont="1" applyBorder="1" applyAlignment="1">
      <alignment horizontal="justify" wrapText="1"/>
    </xf>
    <xf numFmtId="0" fontId="6" fillId="0" borderId="7" xfId="0" applyFont="1" applyBorder="1" applyAlignment="1">
      <alignment horizontal="justify" wrapText="1"/>
    </xf>
    <xf numFmtId="0" fontId="1" fillId="0" borderId="4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15" fillId="0" borderId="13" xfId="0" applyFont="1" applyBorder="1" applyAlignment="1">
      <alignment horizontal="center" wrapText="1"/>
    </xf>
    <xf numFmtId="0" fontId="11" fillId="0" borderId="0" xfId="1" applyFont="1" applyAlignment="1" applyProtection="1">
      <alignment horizontal="center" wrapText="1"/>
    </xf>
    <xf numFmtId="0" fontId="11" fillId="0" borderId="0" xfId="1" applyFont="1" applyAlignment="1" applyProtection="1">
      <alignment horizontal="center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1" fillId="0" borderId="9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7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4" fillId="0" borderId="0" xfId="1" applyAlignment="1" applyProtection="1">
      <alignment horizontal="left" wrapText="1"/>
    </xf>
    <xf numFmtId="0" fontId="8" fillId="0" borderId="0" xfId="1" applyFont="1" applyAlignment="1" applyProtection="1">
      <alignment horizontal="left" wrapText="1"/>
    </xf>
    <xf numFmtId="0" fontId="6" fillId="0" borderId="5" xfId="0" applyFont="1" applyBorder="1" applyAlignment="1">
      <alignment horizontal="justify" wrapText="1"/>
    </xf>
    <xf numFmtId="0" fontId="2" fillId="0" borderId="0" xfId="0" applyFont="1" applyAlignment="1">
      <alignment horizontal="justify" vertical="top" wrapText="1"/>
    </xf>
    <xf numFmtId="0" fontId="10" fillId="0" borderId="0" xfId="0" applyFont="1" applyAlignment="1">
      <alignment horizontal="left" vertical="top" wrapText="1"/>
    </xf>
    <xf numFmtId="0" fontId="5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4" fillId="0" borderId="0" xfId="1" applyAlignment="1" applyProtection="1">
      <alignment horizontal="center"/>
    </xf>
    <xf numFmtId="0" fontId="3" fillId="0" borderId="0" xfId="0" applyFont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6" fillId="0" borderId="5" xfId="0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6" fillId="0" borderId="7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zakupki.gov.ru/epz/orderplan/pg2020/general-info.html?plan-number=20200123100000900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"/>
  <sheetViews>
    <sheetView tabSelected="1" showWhiteSpace="0" view="pageLayout" topLeftCell="A19" zoomScale="90" zoomScaleNormal="100" zoomScalePageLayoutView="90" workbookViewId="0">
      <selection activeCell="B87" sqref="B87"/>
    </sheetView>
  </sheetViews>
  <sheetFormatPr defaultRowHeight="12.75" x14ac:dyDescent="0.2"/>
  <cols>
    <col min="1" max="1" width="24" style="1" customWidth="1"/>
    <col min="2" max="2" width="26.7109375" style="1" customWidth="1"/>
    <col min="3" max="3" width="11.7109375" style="1" customWidth="1"/>
    <col min="4" max="4" width="12.42578125" style="1" customWidth="1"/>
    <col min="5" max="5" width="12.85546875" style="1" customWidth="1"/>
    <col min="6" max="6" width="12.7109375" style="1" customWidth="1"/>
    <col min="7" max="7" width="14.7109375" style="1" customWidth="1"/>
    <col min="8" max="8" width="14.42578125" style="1" customWidth="1"/>
    <col min="9" max="9" width="13.42578125" style="1" customWidth="1"/>
    <col min="10" max="16384" width="9.140625" style="1"/>
  </cols>
  <sheetData>
    <row r="1" spans="1:9" s="9" customFormat="1" ht="31.5" customHeight="1" thickBot="1" x14ac:dyDescent="0.3">
      <c r="A1" s="66" t="s">
        <v>34</v>
      </c>
      <c r="B1" s="67"/>
      <c r="C1" s="67"/>
      <c r="D1" s="67"/>
      <c r="E1" s="67"/>
      <c r="F1" s="67"/>
      <c r="G1" s="67"/>
      <c r="H1" s="67"/>
      <c r="I1" s="67"/>
    </row>
    <row r="2" spans="1:9" ht="19.5" customHeight="1" thickBot="1" x14ac:dyDescent="0.3">
      <c r="A2" s="73" t="s">
        <v>0</v>
      </c>
      <c r="B2" s="74"/>
      <c r="C2" s="68" t="s">
        <v>42</v>
      </c>
      <c r="D2" s="69"/>
      <c r="E2" s="69"/>
      <c r="F2" s="69"/>
      <c r="G2" s="69"/>
      <c r="H2" s="69"/>
      <c r="I2" s="70"/>
    </row>
    <row r="3" spans="1:9" ht="28.5" customHeight="1" thickBot="1" x14ac:dyDescent="0.25">
      <c r="A3" s="73" t="s">
        <v>1</v>
      </c>
      <c r="B3" s="74"/>
      <c r="C3" s="58" t="s">
        <v>2</v>
      </c>
      <c r="D3" s="59"/>
      <c r="E3" s="59"/>
      <c r="F3" s="59"/>
      <c r="G3" s="59"/>
      <c r="H3" s="59"/>
      <c r="I3" s="60"/>
    </row>
    <row r="4" spans="1:9" ht="22.5" customHeight="1" thickBot="1" x14ac:dyDescent="0.25">
      <c r="A4" s="73" t="s">
        <v>3</v>
      </c>
      <c r="B4" s="74"/>
      <c r="C4" s="61" t="s">
        <v>45</v>
      </c>
      <c r="D4" s="62"/>
      <c r="E4" s="62"/>
      <c r="F4" s="62"/>
      <c r="G4" s="62"/>
      <c r="H4" s="62"/>
      <c r="I4" s="63"/>
    </row>
    <row r="5" spans="1:9" ht="33.75" customHeight="1" thickBot="1" x14ac:dyDescent="0.25">
      <c r="A5" s="73" t="s">
        <v>4</v>
      </c>
      <c r="B5" s="74"/>
      <c r="C5" s="71" t="s">
        <v>53</v>
      </c>
      <c r="D5" s="71"/>
      <c r="E5" s="71"/>
      <c r="F5" s="71"/>
      <c r="G5" s="71"/>
      <c r="H5" s="71"/>
      <c r="I5" s="72"/>
    </row>
    <row r="6" spans="1:9" x14ac:dyDescent="0.2">
      <c r="A6" s="3"/>
    </row>
    <row r="7" spans="1:9" ht="15.75" customHeight="1" x14ac:dyDescent="0.2">
      <c r="A7" s="48" t="s">
        <v>5</v>
      </c>
      <c r="B7" s="48" t="s">
        <v>33</v>
      </c>
      <c r="C7" s="48" t="s">
        <v>6</v>
      </c>
      <c r="D7" s="48" t="s">
        <v>7</v>
      </c>
      <c r="E7" s="48" t="s">
        <v>8</v>
      </c>
      <c r="F7" s="48" t="s">
        <v>9</v>
      </c>
      <c r="G7" s="48"/>
      <c r="H7" s="48"/>
      <c r="I7" s="48" t="s">
        <v>10</v>
      </c>
    </row>
    <row r="8" spans="1:9" ht="69" customHeight="1" x14ac:dyDescent="0.2">
      <c r="A8" s="48"/>
      <c r="B8" s="48"/>
      <c r="C8" s="48"/>
      <c r="D8" s="48"/>
      <c r="E8" s="48"/>
      <c r="F8" s="38" t="s">
        <v>11</v>
      </c>
      <c r="G8" s="38" t="s">
        <v>12</v>
      </c>
      <c r="H8" s="38" t="s">
        <v>13</v>
      </c>
      <c r="I8" s="48"/>
    </row>
    <row r="9" spans="1:9" x14ac:dyDescent="0.2">
      <c r="A9" s="14">
        <v>1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</row>
    <row r="10" spans="1:9" ht="33" customHeight="1" x14ac:dyDescent="0.2">
      <c r="A10" s="15" t="s">
        <v>14</v>
      </c>
      <c r="B10" s="15" t="s">
        <v>15</v>
      </c>
      <c r="C10" s="16">
        <f>1</f>
        <v>1</v>
      </c>
      <c r="D10" s="16">
        <f>1</f>
        <v>1</v>
      </c>
      <c r="E10" s="17">
        <f>10550</f>
        <v>10550</v>
      </c>
      <c r="F10" s="19" t="s">
        <v>26</v>
      </c>
      <c r="G10" s="19" t="s">
        <v>26</v>
      </c>
      <c r="H10" s="19" t="s">
        <v>26</v>
      </c>
      <c r="I10" s="19" t="s">
        <v>26</v>
      </c>
    </row>
    <row r="11" spans="1:9" ht="34.5" customHeight="1" x14ac:dyDescent="0.2">
      <c r="A11" s="15" t="s">
        <v>16</v>
      </c>
      <c r="B11" s="15" t="s">
        <v>17</v>
      </c>
      <c r="C11" s="16" t="s">
        <v>26</v>
      </c>
      <c r="D11" s="16" t="s">
        <v>26</v>
      </c>
      <c r="E11" s="17" t="s">
        <v>26</v>
      </c>
      <c r="F11" s="19" t="s">
        <v>26</v>
      </c>
      <c r="G11" s="19" t="s">
        <v>26</v>
      </c>
      <c r="H11" s="19" t="s">
        <v>26</v>
      </c>
      <c r="I11" s="19" t="s">
        <v>26</v>
      </c>
    </row>
    <row r="12" spans="1:9" ht="29.25" customHeight="1" x14ac:dyDescent="0.2">
      <c r="A12" s="15" t="s">
        <v>18</v>
      </c>
      <c r="B12" s="15" t="s">
        <v>17</v>
      </c>
      <c r="C12" s="16">
        <f>2</f>
        <v>2</v>
      </c>
      <c r="D12" s="16">
        <f>2</f>
        <v>2</v>
      </c>
      <c r="E12" s="17">
        <f>20000</f>
        <v>20000</v>
      </c>
      <c r="F12" s="19" t="s">
        <v>26</v>
      </c>
      <c r="G12" s="19" t="s">
        <v>26</v>
      </c>
      <c r="H12" s="19" t="s">
        <v>26</v>
      </c>
      <c r="I12" s="19" t="s">
        <v>26</v>
      </c>
    </row>
    <row r="13" spans="1:9" ht="28.5" customHeight="1" x14ac:dyDescent="0.2">
      <c r="A13" s="36" t="s">
        <v>19</v>
      </c>
      <c r="B13" s="15" t="s">
        <v>20</v>
      </c>
      <c r="C13" s="16">
        <f>1</f>
        <v>1</v>
      </c>
      <c r="D13" s="16">
        <f>1</f>
        <v>1</v>
      </c>
      <c r="E13" s="17">
        <f>13680</f>
        <v>13680</v>
      </c>
      <c r="F13" s="19" t="s">
        <v>26</v>
      </c>
      <c r="G13" s="19" t="s">
        <v>26</v>
      </c>
      <c r="H13" s="19" t="s">
        <v>26</v>
      </c>
      <c r="I13" s="19" t="s">
        <v>26</v>
      </c>
    </row>
    <row r="14" spans="1:9" ht="30.75" customHeight="1" x14ac:dyDescent="0.2">
      <c r="A14" s="15" t="s">
        <v>41</v>
      </c>
      <c r="B14" s="33" t="s">
        <v>23</v>
      </c>
      <c r="C14" s="20">
        <v>2</v>
      </c>
      <c r="D14" s="20">
        <v>2</v>
      </c>
      <c r="E14" s="28">
        <f>30946.66</f>
        <v>30946.66</v>
      </c>
      <c r="F14" s="19" t="s">
        <v>26</v>
      </c>
      <c r="G14" s="19" t="s">
        <v>26</v>
      </c>
      <c r="H14" s="19" t="s">
        <v>26</v>
      </c>
      <c r="I14" s="19" t="s">
        <v>26</v>
      </c>
    </row>
    <row r="15" spans="1:9" ht="55.5" customHeight="1" x14ac:dyDescent="0.2">
      <c r="A15" s="15" t="s">
        <v>38</v>
      </c>
      <c r="B15" s="34" t="s">
        <v>39</v>
      </c>
      <c r="C15" s="19">
        <f>2</f>
        <v>2</v>
      </c>
      <c r="D15" s="19">
        <f>2</f>
        <v>2</v>
      </c>
      <c r="E15" s="17">
        <f>24493.34</f>
        <v>24493.34</v>
      </c>
      <c r="F15" s="19" t="s">
        <v>26</v>
      </c>
      <c r="G15" s="19" t="s">
        <v>26</v>
      </c>
      <c r="H15" s="19" t="s">
        <v>26</v>
      </c>
      <c r="I15" s="19" t="s">
        <v>26</v>
      </c>
    </row>
    <row r="16" spans="1:9" ht="33" customHeight="1" x14ac:dyDescent="0.2">
      <c r="A16" s="15" t="s">
        <v>22</v>
      </c>
      <c r="B16" s="35" t="s">
        <v>23</v>
      </c>
      <c r="C16" s="20">
        <f>10</f>
        <v>10</v>
      </c>
      <c r="D16" s="20">
        <f>10</f>
        <v>10</v>
      </c>
      <c r="E16" s="28">
        <v>130533.3</v>
      </c>
      <c r="F16" s="19" t="s">
        <v>26</v>
      </c>
      <c r="G16" s="19" t="s">
        <v>26</v>
      </c>
      <c r="H16" s="19" t="s">
        <v>26</v>
      </c>
      <c r="I16" s="19" t="s">
        <v>26</v>
      </c>
    </row>
    <row r="17" spans="1:9" ht="33" customHeight="1" thickBot="1" x14ac:dyDescent="0.25">
      <c r="A17" s="15" t="s">
        <v>43</v>
      </c>
      <c r="B17" s="35" t="s">
        <v>44</v>
      </c>
      <c r="C17" s="20" t="s">
        <v>26</v>
      </c>
      <c r="D17" s="20" t="s">
        <v>26</v>
      </c>
      <c r="E17" s="28" t="s">
        <v>26</v>
      </c>
      <c r="F17" s="19" t="s">
        <v>26</v>
      </c>
      <c r="G17" s="19" t="s">
        <v>26</v>
      </c>
      <c r="H17" s="19" t="s">
        <v>26</v>
      </c>
      <c r="I17" s="19" t="s">
        <v>26</v>
      </c>
    </row>
    <row r="18" spans="1:9" ht="21.75" customHeight="1" thickBot="1" x14ac:dyDescent="0.3">
      <c r="A18" s="43" t="s">
        <v>0</v>
      </c>
      <c r="B18" s="44"/>
      <c r="C18" s="40" t="s">
        <v>35</v>
      </c>
      <c r="D18" s="41"/>
      <c r="E18" s="41"/>
      <c r="F18" s="41"/>
      <c r="G18" s="41"/>
      <c r="H18" s="41"/>
      <c r="I18" s="42"/>
    </row>
    <row r="19" spans="1:9" ht="22.5" customHeight="1" thickBot="1" x14ac:dyDescent="0.25">
      <c r="A19" s="43" t="s">
        <v>1</v>
      </c>
      <c r="B19" s="44"/>
      <c r="C19" s="45" t="s">
        <v>2</v>
      </c>
      <c r="D19" s="46"/>
      <c r="E19" s="46"/>
      <c r="F19" s="46"/>
      <c r="G19" s="46"/>
      <c r="H19" s="46"/>
      <c r="I19" s="47"/>
    </row>
    <row r="20" spans="1:9" ht="16.5" customHeight="1" thickBot="1" x14ac:dyDescent="0.25">
      <c r="A20" s="43" t="s">
        <v>3</v>
      </c>
      <c r="B20" s="44"/>
      <c r="C20" s="45" t="s">
        <v>45</v>
      </c>
      <c r="D20" s="46"/>
      <c r="E20" s="46"/>
      <c r="F20" s="46"/>
      <c r="G20" s="46"/>
      <c r="H20" s="46"/>
      <c r="I20" s="47"/>
    </row>
    <row r="21" spans="1:9" ht="27.75" customHeight="1" thickBot="1" x14ac:dyDescent="0.25">
      <c r="A21" s="43" t="s">
        <v>4</v>
      </c>
      <c r="B21" s="44"/>
      <c r="C21" s="58" t="s">
        <v>54</v>
      </c>
      <c r="D21" s="59"/>
      <c r="E21" s="59"/>
      <c r="F21" s="59"/>
      <c r="G21" s="59"/>
      <c r="H21" s="59"/>
      <c r="I21" s="60"/>
    </row>
    <row r="22" spans="1:9" ht="4.5" customHeight="1" x14ac:dyDescent="0.2">
      <c r="A22" s="3"/>
    </row>
    <row r="23" spans="1:9" x14ac:dyDescent="0.2">
      <c r="A23" s="48" t="s">
        <v>5</v>
      </c>
      <c r="B23" s="49" t="s">
        <v>33</v>
      </c>
      <c r="C23" s="48" t="s">
        <v>6</v>
      </c>
      <c r="D23" s="48" t="s">
        <v>7</v>
      </c>
      <c r="E23" s="48" t="s">
        <v>8</v>
      </c>
      <c r="F23" s="48" t="s">
        <v>9</v>
      </c>
      <c r="G23" s="48"/>
      <c r="H23" s="48"/>
      <c r="I23" s="48" t="s">
        <v>10</v>
      </c>
    </row>
    <row r="24" spans="1:9" ht="61.5" customHeight="1" x14ac:dyDescent="0.2">
      <c r="A24" s="48"/>
      <c r="B24" s="49"/>
      <c r="C24" s="48"/>
      <c r="D24" s="48"/>
      <c r="E24" s="48"/>
      <c r="F24" s="38" t="s">
        <v>11</v>
      </c>
      <c r="G24" s="38" t="s">
        <v>12</v>
      </c>
      <c r="H24" s="38" t="s">
        <v>13</v>
      </c>
      <c r="I24" s="48"/>
    </row>
    <row r="25" spans="1:9" x14ac:dyDescent="0.2">
      <c r="A25" s="14">
        <v>1</v>
      </c>
      <c r="B25" s="14">
        <v>2</v>
      </c>
      <c r="C25" s="14">
        <v>3</v>
      </c>
      <c r="D25" s="14">
        <v>4</v>
      </c>
      <c r="E25" s="14">
        <v>5</v>
      </c>
      <c r="F25" s="14">
        <v>6</v>
      </c>
      <c r="G25" s="14">
        <v>7</v>
      </c>
      <c r="H25" s="14">
        <v>8</v>
      </c>
      <c r="I25" s="14">
        <v>9</v>
      </c>
    </row>
    <row r="26" spans="1:9" ht="28.5" customHeight="1" x14ac:dyDescent="0.2">
      <c r="A26" s="15" t="s">
        <v>14</v>
      </c>
      <c r="B26" s="15" t="s">
        <v>15</v>
      </c>
      <c r="C26" s="29">
        <f>2</f>
        <v>2</v>
      </c>
      <c r="D26" s="29">
        <f>2</f>
        <v>2</v>
      </c>
      <c r="E26" s="30">
        <f>22800</f>
        <v>22800</v>
      </c>
      <c r="F26" s="19" t="s">
        <v>26</v>
      </c>
      <c r="G26" s="19" t="s">
        <v>26</v>
      </c>
      <c r="H26" s="19" t="s">
        <v>26</v>
      </c>
      <c r="I26" s="19" t="s">
        <v>26</v>
      </c>
    </row>
    <row r="27" spans="1:9" ht="29.25" customHeight="1" x14ac:dyDescent="0.2">
      <c r="A27" s="15" t="s">
        <v>16</v>
      </c>
      <c r="B27" s="15" t="s">
        <v>17</v>
      </c>
      <c r="C27" s="29">
        <f>11</f>
        <v>11</v>
      </c>
      <c r="D27" s="29">
        <f>11</f>
        <v>11</v>
      </c>
      <c r="E27" s="30">
        <f>111466.63</f>
        <v>111466.63</v>
      </c>
      <c r="F27" s="19" t="s">
        <v>26</v>
      </c>
      <c r="G27" s="19" t="s">
        <v>26</v>
      </c>
      <c r="H27" s="19" t="s">
        <v>26</v>
      </c>
      <c r="I27" s="19" t="s">
        <v>26</v>
      </c>
    </row>
    <row r="28" spans="1:9" ht="27.75" customHeight="1" x14ac:dyDescent="0.2">
      <c r="A28" s="15" t="s">
        <v>21</v>
      </c>
      <c r="B28" s="15" t="s">
        <v>17</v>
      </c>
      <c r="C28" s="29">
        <f>54</f>
        <v>54</v>
      </c>
      <c r="D28" s="29">
        <f>54</f>
        <v>54</v>
      </c>
      <c r="E28" s="30">
        <f>810000</f>
        <v>810000</v>
      </c>
      <c r="F28" s="19" t="s">
        <v>26</v>
      </c>
      <c r="G28" s="19" t="s">
        <v>26</v>
      </c>
      <c r="H28" s="19" t="s">
        <v>26</v>
      </c>
      <c r="I28" s="19" t="s">
        <v>26</v>
      </c>
    </row>
    <row r="29" spans="1:9" ht="30" customHeight="1" x14ac:dyDescent="0.2">
      <c r="A29" s="15" t="s">
        <v>22</v>
      </c>
      <c r="B29" s="15" t="s">
        <v>23</v>
      </c>
      <c r="C29" s="29" t="s">
        <v>26</v>
      </c>
      <c r="D29" s="29" t="s">
        <v>26</v>
      </c>
      <c r="E29" s="30" t="s">
        <v>26</v>
      </c>
      <c r="F29" s="19" t="s">
        <v>26</v>
      </c>
      <c r="G29" s="19" t="s">
        <v>26</v>
      </c>
      <c r="H29" s="19" t="s">
        <v>26</v>
      </c>
      <c r="I29" s="19" t="s">
        <v>26</v>
      </c>
    </row>
    <row r="30" spans="1:9" ht="37.5" customHeight="1" x14ac:dyDescent="0.2">
      <c r="A30" s="15" t="s">
        <v>24</v>
      </c>
      <c r="B30" s="15" t="s">
        <v>23</v>
      </c>
      <c r="C30" s="29" t="s">
        <v>26</v>
      </c>
      <c r="D30" s="29" t="s">
        <v>26</v>
      </c>
      <c r="E30" s="30" t="s">
        <v>26</v>
      </c>
      <c r="F30" s="19" t="s">
        <v>26</v>
      </c>
      <c r="G30" s="19" t="s">
        <v>26</v>
      </c>
      <c r="H30" s="19" t="s">
        <v>26</v>
      </c>
      <c r="I30" s="19" t="s">
        <v>26</v>
      </c>
    </row>
    <row r="31" spans="1:9" ht="12" customHeight="1" thickBot="1" x14ac:dyDescent="0.25">
      <c r="A31" s="2"/>
    </row>
    <row r="32" spans="1:9" ht="16.5" customHeight="1" thickBot="1" x14ac:dyDescent="0.3">
      <c r="A32" s="50" t="s">
        <v>0</v>
      </c>
      <c r="B32" s="51"/>
      <c r="C32" s="78" t="s">
        <v>46</v>
      </c>
      <c r="D32" s="56"/>
      <c r="E32" s="56"/>
      <c r="F32" s="56"/>
      <c r="G32" s="56"/>
      <c r="H32" s="56"/>
      <c r="I32" s="57"/>
    </row>
    <row r="33" spans="1:9" ht="15" customHeight="1" thickBot="1" x14ac:dyDescent="0.25">
      <c r="A33" s="50" t="s">
        <v>1</v>
      </c>
      <c r="B33" s="51"/>
      <c r="C33" s="61" t="s">
        <v>2</v>
      </c>
      <c r="D33" s="62"/>
      <c r="E33" s="62"/>
      <c r="F33" s="62"/>
      <c r="G33" s="62"/>
      <c r="H33" s="62"/>
      <c r="I33" s="63"/>
    </row>
    <row r="34" spans="1:9" ht="12.75" customHeight="1" thickBot="1" x14ac:dyDescent="0.25">
      <c r="A34" s="50" t="s">
        <v>3</v>
      </c>
      <c r="B34" s="51"/>
      <c r="C34" s="61" t="s">
        <v>45</v>
      </c>
      <c r="D34" s="62"/>
      <c r="E34" s="62"/>
      <c r="F34" s="62"/>
      <c r="G34" s="62"/>
      <c r="H34" s="62"/>
      <c r="I34" s="63"/>
    </row>
    <row r="35" spans="1:9" ht="22.5" customHeight="1" thickBot="1" x14ac:dyDescent="0.25">
      <c r="A35" s="50" t="s">
        <v>4</v>
      </c>
      <c r="B35" s="51"/>
      <c r="C35" s="52" t="s">
        <v>54</v>
      </c>
      <c r="D35" s="53"/>
      <c r="E35" s="53"/>
      <c r="F35" s="53"/>
      <c r="G35" s="53"/>
      <c r="H35" s="53"/>
      <c r="I35" s="54"/>
    </row>
    <row r="36" spans="1:9" x14ac:dyDescent="0.2">
      <c r="A36" s="4"/>
    </row>
    <row r="37" spans="1:9" x14ac:dyDescent="0.2">
      <c r="A37" s="48" t="s">
        <v>5</v>
      </c>
      <c r="B37" s="64" t="s">
        <v>33</v>
      </c>
      <c r="C37" s="48" t="s">
        <v>6</v>
      </c>
      <c r="D37" s="48" t="s">
        <v>7</v>
      </c>
      <c r="E37" s="48" t="s">
        <v>8</v>
      </c>
      <c r="F37" s="48" t="s">
        <v>9</v>
      </c>
      <c r="G37" s="48"/>
      <c r="H37" s="48"/>
      <c r="I37" s="48" t="s">
        <v>10</v>
      </c>
    </row>
    <row r="38" spans="1:9" ht="55.5" customHeight="1" x14ac:dyDescent="0.2">
      <c r="A38" s="48"/>
      <c r="B38" s="65"/>
      <c r="C38" s="48"/>
      <c r="D38" s="48"/>
      <c r="E38" s="48"/>
      <c r="F38" s="38" t="s">
        <v>11</v>
      </c>
      <c r="G38" s="38" t="s">
        <v>12</v>
      </c>
      <c r="H38" s="38" t="s">
        <v>13</v>
      </c>
      <c r="I38" s="48"/>
    </row>
    <row r="39" spans="1:9" x14ac:dyDescent="0.2">
      <c r="A39" s="14">
        <v>1</v>
      </c>
      <c r="B39" s="14">
        <v>2</v>
      </c>
      <c r="C39" s="14">
        <v>3</v>
      </c>
      <c r="D39" s="14">
        <v>4</v>
      </c>
      <c r="E39" s="14">
        <v>5</v>
      </c>
      <c r="F39" s="14">
        <v>6</v>
      </c>
      <c r="G39" s="14">
        <v>7</v>
      </c>
      <c r="H39" s="14">
        <v>8</v>
      </c>
      <c r="I39" s="14">
        <v>9</v>
      </c>
    </row>
    <row r="40" spans="1:9" ht="27" customHeight="1" x14ac:dyDescent="0.2">
      <c r="A40" s="15" t="s">
        <v>25</v>
      </c>
      <c r="B40" s="15" t="s">
        <v>17</v>
      </c>
      <c r="C40" s="29">
        <v>1</v>
      </c>
      <c r="D40" s="37" t="s">
        <v>26</v>
      </c>
      <c r="E40" s="30">
        <v>15200</v>
      </c>
      <c r="F40" s="19" t="s">
        <v>26</v>
      </c>
      <c r="G40" s="19" t="s">
        <v>26</v>
      </c>
      <c r="H40" s="19" t="s">
        <v>26</v>
      </c>
      <c r="I40" s="19" t="s">
        <v>26</v>
      </c>
    </row>
    <row r="41" spans="1:9" ht="12.75" customHeight="1" thickBot="1" x14ac:dyDescent="0.25">
      <c r="A41" s="5"/>
      <c r="B41" s="5"/>
      <c r="C41" s="31"/>
      <c r="D41" s="31"/>
      <c r="E41" s="31"/>
      <c r="F41" s="10"/>
      <c r="G41" s="10"/>
      <c r="H41" s="11"/>
      <c r="I41" s="11"/>
    </row>
    <row r="42" spans="1:9" ht="30" customHeight="1" thickBot="1" x14ac:dyDescent="0.3">
      <c r="A42" s="50" t="s">
        <v>0</v>
      </c>
      <c r="B42" s="51"/>
      <c r="C42" s="55" t="s">
        <v>36</v>
      </c>
      <c r="D42" s="56"/>
      <c r="E42" s="56"/>
      <c r="F42" s="56"/>
      <c r="G42" s="56"/>
      <c r="H42" s="56"/>
      <c r="I42" s="57"/>
    </row>
    <row r="43" spans="1:9" ht="22.5" customHeight="1" thickBot="1" x14ac:dyDescent="0.25">
      <c r="A43" s="50" t="s">
        <v>1</v>
      </c>
      <c r="B43" s="51"/>
      <c r="C43" s="58" t="s">
        <v>2</v>
      </c>
      <c r="D43" s="59"/>
      <c r="E43" s="59"/>
      <c r="F43" s="59"/>
      <c r="G43" s="59"/>
      <c r="H43" s="59"/>
      <c r="I43" s="60"/>
    </row>
    <row r="44" spans="1:9" ht="19.5" customHeight="1" thickBot="1" x14ac:dyDescent="0.25">
      <c r="A44" s="50" t="s">
        <v>3</v>
      </c>
      <c r="B44" s="51"/>
      <c r="C44" s="61" t="s">
        <v>45</v>
      </c>
      <c r="D44" s="62"/>
      <c r="E44" s="62"/>
      <c r="F44" s="62"/>
      <c r="G44" s="62"/>
      <c r="H44" s="62"/>
      <c r="I44" s="63"/>
    </row>
    <row r="45" spans="1:9" ht="29.25" customHeight="1" thickBot="1" x14ac:dyDescent="0.25">
      <c r="A45" s="50" t="s">
        <v>4</v>
      </c>
      <c r="B45" s="51"/>
      <c r="C45" s="52" t="s">
        <v>55</v>
      </c>
      <c r="D45" s="53"/>
      <c r="E45" s="53"/>
      <c r="F45" s="53"/>
      <c r="G45" s="53"/>
      <c r="H45" s="53"/>
      <c r="I45" s="54"/>
    </row>
    <row r="46" spans="1:9" x14ac:dyDescent="0.2">
      <c r="A46" s="4"/>
    </row>
    <row r="47" spans="1:9" x14ac:dyDescent="0.2">
      <c r="A47" s="48" t="s">
        <v>5</v>
      </c>
      <c r="B47" s="64" t="s">
        <v>47</v>
      </c>
      <c r="C47" s="48" t="s">
        <v>6</v>
      </c>
      <c r="D47" s="48" t="s">
        <v>7</v>
      </c>
      <c r="E47" s="48" t="s">
        <v>8</v>
      </c>
      <c r="F47" s="48" t="s">
        <v>9</v>
      </c>
      <c r="G47" s="48"/>
      <c r="H47" s="48"/>
      <c r="I47" s="48" t="s">
        <v>10</v>
      </c>
    </row>
    <row r="48" spans="1:9" ht="60" x14ac:dyDescent="0.2">
      <c r="A48" s="48"/>
      <c r="B48" s="65"/>
      <c r="C48" s="48"/>
      <c r="D48" s="48"/>
      <c r="E48" s="48"/>
      <c r="F48" s="38" t="s">
        <v>11</v>
      </c>
      <c r="G48" s="38" t="s">
        <v>12</v>
      </c>
      <c r="H48" s="38" t="s">
        <v>13</v>
      </c>
      <c r="I48" s="48"/>
    </row>
    <row r="49" spans="1:9" x14ac:dyDescent="0.2">
      <c r="A49" s="14">
        <v>1</v>
      </c>
      <c r="B49" s="14">
        <v>2</v>
      </c>
      <c r="C49" s="14">
        <v>3</v>
      </c>
      <c r="D49" s="14">
        <v>4</v>
      </c>
      <c r="E49" s="14">
        <v>5</v>
      </c>
      <c r="F49" s="14">
        <v>6</v>
      </c>
      <c r="G49" s="14">
        <v>7</v>
      </c>
      <c r="H49" s="14">
        <v>8</v>
      </c>
      <c r="I49" s="14">
        <v>9</v>
      </c>
    </row>
    <row r="50" spans="1:9" ht="28.5" customHeight="1" x14ac:dyDescent="0.2">
      <c r="A50" s="15" t="s">
        <v>25</v>
      </c>
      <c r="B50" s="15" t="s">
        <v>17</v>
      </c>
      <c r="C50" s="19">
        <f>1</f>
        <v>1</v>
      </c>
      <c r="D50" s="19">
        <f>1</f>
        <v>1</v>
      </c>
      <c r="E50" s="17">
        <f>17746.81</f>
        <v>17746.810000000001</v>
      </c>
      <c r="F50" s="18" t="s">
        <v>26</v>
      </c>
      <c r="G50" s="18" t="s">
        <v>26</v>
      </c>
      <c r="H50" s="19" t="s">
        <v>26</v>
      </c>
      <c r="I50" s="19" t="s">
        <v>26</v>
      </c>
    </row>
    <row r="51" spans="1:9" ht="25.5" x14ac:dyDescent="0.2">
      <c r="A51" s="15" t="s">
        <v>21</v>
      </c>
      <c r="B51" s="15" t="s">
        <v>27</v>
      </c>
      <c r="C51" s="19">
        <f>8</f>
        <v>8</v>
      </c>
      <c r="D51" s="19">
        <f>8</f>
        <v>8</v>
      </c>
      <c r="E51" s="17">
        <f>103312.5</f>
        <v>103312.5</v>
      </c>
      <c r="F51" s="18" t="s">
        <v>26</v>
      </c>
      <c r="G51" s="18" t="s">
        <v>26</v>
      </c>
      <c r="H51" s="19" t="s">
        <v>26</v>
      </c>
      <c r="I51" s="19" t="s">
        <v>26</v>
      </c>
    </row>
    <row r="52" spans="1:9" ht="45" customHeight="1" x14ac:dyDescent="0.2">
      <c r="A52" s="15" t="s">
        <v>28</v>
      </c>
      <c r="B52" s="15" t="s">
        <v>29</v>
      </c>
      <c r="C52" s="19">
        <f>1</f>
        <v>1</v>
      </c>
      <c r="D52" s="19">
        <f>1</f>
        <v>1</v>
      </c>
      <c r="E52" s="17">
        <v>9771.07</v>
      </c>
      <c r="F52" s="18" t="s">
        <v>26</v>
      </c>
      <c r="G52" s="18" t="s">
        <v>26</v>
      </c>
      <c r="H52" s="19" t="s">
        <v>26</v>
      </c>
      <c r="I52" s="19" t="s">
        <v>26</v>
      </c>
    </row>
    <row r="53" spans="1:9" ht="38.25" x14ac:dyDescent="0.2">
      <c r="A53" s="15" t="s">
        <v>48</v>
      </c>
      <c r="B53" s="15" t="s">
        <v>23</v>
      </c>
      <c r="C53" s="19">
        <f>1</f>
        <v>1</v>
      </c>
      <c r="D53" s="19">
        <f>1</f>
        <v>1</v>
      </c>
      <c r="E53" s="17">
        <f>5510</f>
        <v>5510</v>
      </c>
      <c r="F53" s="18" t="s">
        <v>26</v>
      </c>
      <c r="G53" s="18" t="s">
        <v>26</v>
      </c>
      <c r="H53" s="19" t="s">
        <v>26</v>
      </c>
      <c r="I53" s="19" t="s">
        <v>26</v>
      </c>
    </row>
    <row r="54" spans="1:9" ht="167.25" customHeight="1" thickBot="1" x14ac:dyDescent="0.25">
      <c r="A54" s="5"/>
      <c r="B54" s="5"/>
      <c r="C54" s="11"/>
      <c r="D54" s="11"/>
      <c r="E54" s="13"/>
      <c r="F54" s="12"/>
      <c r="G54" s="12"/>
      <c r="H54" s="11"/>
      <c r="I54" s="11"/>
    </row>
    <row r="55" spans="1:9" ht="18" customHeight="1" thickBot="1" x14ac:dyDescent="0.3">
      <c r="A55" s="86" t="s">
        <v>0</v>
      </c>
      <c r="B55" s="87"/>
      <c r="C55" s="88" t="s">
        <v>37</v>
      </c>
      <c r="D55" s="89"/>
      <c r="E55" s="89"/>
      <c r="F55" s="89"/>
      <c r="G55" s="89"/>
      <c r="H55" s="89"/>
      <c r="I55" s="90"/>
    </row>
    <row r="56" spans="1:9" ht="15.75" customHeight="1" thickBot="1" x14ac:dyDescent="0.25">
      <c r="A56" s="86" t="s">
        <v>1</v>
      </c>
      <c r="B56" s="87"/>
      <c r="C56" s="52" t="s">
        <v>2</v>
      </c>
      <c r="D56" s="53"/>
      <c r="E56" s="53"/>
      <c r="F56" s="53"/>
      <c r="G56" s="53"/>
      <c r="H56" s="53"/>
      <c r="I56" s="54"/>
    </row>
    <row r="57" spans="1:9" ht="15.75" customHeight="1" thickBot="1" x14ac:dyDescent="0.25">
      <c r="A57" s="86" t="s">
        <v>3</v>
      </c>
      <c r="B57" s="87"/>
      <c r="C57" s="61" t="s">
        <v>45</v>
      </c>
      <c r="D57" s="62"/>
      <c r="E57" s="62"/>
      <c r="F57" s="62"/>
      <c r="G57" s="62"/>
      <c r="H57" s="62"/>
      <c r="I57" s="63"/>
    </row>
    <row r="58" spans="1:9" ht="26.25" customHeight="1" thickBot="1" x14ac:dyDescent="0.25">
      <c r="A58" s="86" t="s">
        <v>4</v>
      </c>
      <c r="B58" s="87"/>
      <c r="C58" s="52" t="s">
        <v>56</v>
      </c>
      <c r="D58" s="53"/>
      <c r="E58" s="53"/>
      <c r="F58" s="53"/>
      <c r="G58" s="53"/>
      <c r="H58" s="53"/>
      <c r="I58" s="54"/>
    </row>
    <row r="59" spans="1:9" x14ac:dyDescent="0.2">
      <c r="A59" s="2"/>
    </row>
    <row r="60" spans="1:9" x14ac:dyDescent="0.2">
      <c r="A60" s="48" t="s">
        <v>5</v>
      </c>
      <c r="B60" s="64" t="s">
        <v>47</v>
      </c>
      <c r="C60" s="48" t="s">
        <v>6</v>
      </c>
      <c r="D60" s="48" t="s">
        <v>7</v>
      </c>
      <c r="E60" s="48" t="s">
        <v>8</v>
      </c>
      <c r="F60" s="48" t="s">
        <v>9</v>
      </c>
      <c r="G60" s="48"/>
      <c r="H60" s="48"/>
      <c r="I60" s="48" t="s">
        <v>10</v>
      </c>
    </row>
    <row r="61" spans="1:9" ht="61.5" customHeight="1" x14ac:dyDescent="0.2">
      <c r="A61" s="48"/>
      <c r="B61" s="65"/>
      <c r="C61" s="48"/>
      <c r="D61" s="48"/>
      <c r="E61" s="48"/>
      <c r="F61" s="38" t="s">
        <v>11</v>
      </c>
      <c r="G61" s="38" t="s">
        <v>12</v>
      </c>
      <c r="H61" s="38" t="s">
        <v>13</v>
      </c>
      <c r="I61" s="48"/>
    </row>
    <row r="62" spans="1:9" x14ac:dyDescent="0.2">
      <c r="A62" s="14">
        <v>1</v>
      </c>
      <c r="B62" s="14">
        <v>2</v>
      </c>
      <c r="C62" s="14">
        <v>3</v>
      </c>
      <c r="D62" s="14">
        <v>4</v>
      </c>
      <c r="E62" s="14">
        <v>5</v>
      </c>
      <c r="F62" s="14">
        <v>6</v>
      </c>
      <c r="G62" s="14">
        <v>7</v>
      </c>
      <c r="H62" s="14">
        <v>8</v>
      </c>
      <c r="I62" s="14">
        <v>9</v>
      </c>
    </row>
    <row r="63" spans="1:9" ht="67.5" x14ac:dyDescent="0.2">
      <c r="A63" s="15" t="s">
        <v>14</v>
      </c>
      <c r="B63" s="22" t="s">
        <v>49</v>
      </c>
      <c r="C63" s="29">
        <f>1</f>
        <v>1</v>
      </c>
      <c r="D63" s="29">
        <f>1</f>
        <v>1</v>
      </c>
      <c r="E63" s="30">
        <f>15473.33</f>
        <v>15473.33</v>
      </c>
      <c r="F63" s="19" t="s">
        <v>26</v>
      </c>
      <c r="G63" s="19" t="s">
        <v>26</v>
      </c>
      <c r="H63" s="19" t="s">
        <v>26</v>
      </c>
      <c r="I63" s="19" t="s">
        <v>26</v>
      </c>
    </row>
    <row r="64" spans="1:9" ht="72.75" customHeight="1" x14ac:dyDescent="0.2">
      <c r="A64" s="15" t="s">
        <v>18</v>
      </c>
      <c r="B64" s="22" t="s">
        <v>49</v>
      </c>
      <c r="C64" s="32">
        <f>1</f>
        <v>1</v>
      </c>
      <c r="D64" s="32">
        <f>1</f>
        <v>1</v>
      </c>
      <c r="E64" s="30">
        <f>14666.67</f>
        <v>14666.67</v>
      </c>
      <c r="F64" s="19" t="s">
        <v>26</v>
      </c>
      <c r="G64" s="19" t="s">
        <v>26</v>
      </c>
      <c r="H64" s="19" t="s">
        <v>26</v>
      </c>
      <c r="I64" s="19" t="s">
        <v>26</v>
      </c>
    </row>
    <row r="65" spans="1:10" ht="60" customHeight="1" x14ac:dyDescent="0.2">
      <c r="A65" s="15" t="s">
        <v>16</v>
      </c>
      <c r="B65" s="22" t="s">
        <v>49</v>
      </c>
      <c r="C65" s="32">
        <f>1</f>
        <v>1</v>
      </c>
      <c r="D65" s="32">
        <f>1</f>
        <v>1</v>
      </c>
      <c r="E65" s="30">
        <f>13860</f>
        <v>13860</v>
      </c>
      <c r="F65" s="19" t="s">
        <v>26</v>
      </c>
      <c r="G65" s="19" t="s">
        <v>26</v>
      </c>
      <c r="H65" s="19" t="s">
        <v>26</v>
      </c>
      <c r="I65" s="19" t="s">
        <v>26</v>
      </c>
    </row>
    <row r="66" spans="1:10" ht="127.5" customHeight="1" thickBot="1" x14ac:dyDescent="0.25">
      <c r="A66" s="39"/>
      <c r="B66" s="23"/>
      <c r="C66" s="24"/>
      <c r="D66" s="24"/>
      <c r="E66" s="25"/>
      <c r="F66" s="26"/>
      <c r="G66" s="26"/>
      <c r="H66" s="27"/>
      <c r="I66" s="26"/>
    </row>
    <row r="67" spans="1:10" ht="35.25" customHeight="1" thickBot="1" x14ac:dyDescent="0.3">
      <c r="A67" s="81" t="s">
        <v>0</v>
      </c>
      <c r="B67" s="82"/>
      <c r="C67" s="91" t="s">
        <v>40</v>
      </c>
      <c r="D67" s="92"/>
      <c r="E67" s="92"/>
      <c r="F67" s="92"/>
      <c r="G67" s="92"/>
      <c r="H67" s="92"/>
      <c r="I67" s="93"/>
    </row>
    <row r="68" spans="1:10" ht="15.75" customHeight="1" thickBot="1" x14ac:dyDescent="0.25">
      <c r="A68" s="81" t="s">
        <v>1</v>
      </c>
      <c r="B68" s="82"/>
      <c r="C68" s="58" t="s">
        <v>2</v>
      </c>
      <c r="D68" s="59"/>
      <c r="E68" s="59"/>
      <c r="F68" s="59"/>
      <c r="G68" s="59"/>
      <c r="H68" s="59"/>
      <c r="I68" s="60"/>
    </row>
    <row r="69" spans="1:10" ht="15.75" customHeight="1" thickBot="1" x14ac:dyDescent="0.25">
      <c r="A69" s="81" t="s">
        <v>3</v>
      </c>
      <c r="B69" s="82"/>
      <c r="C69" s="45" t="s">
        <v>45</v>
      </c>
      <c r="D69" s="46"/>
      <c r="E69" s="46"/>
      <c r="F69" s="46"/>
      <c r="G69" s="46"/>
      <c r="H69" s="46"/>
      <c r="I69" s="47"/>
    </row>
    <row r="70" spans="1:10" ht="26.25" customHeight="1" thickBot="1" x14ac:dyDescent="0.25">
      <c r="A70" s="86" t="s">
        <v>4</v>
      </c>
      <c r="B70" s="87"/>
      <c r="C70" s="52" t="s">
        <v>57</v>
      </c>
      <c r="D70" s="53"/>
      <c r="E70" s="53"/>
      <c r="F70" s="53"/>
      <c r="G70" s="53"/>
      <c r="H70" s="53"/>
      <c r="I70" s="54"/>
    </row>
    <row r="71" spans="1:10" x14ac:dyDescent="0.2">
      <c r="A71" s="2"/>
    </row>
    <row r="72" spans="1:10" x14ac:dyDescent="0.2">
      <c r="A72" s="48" t="s">
        <v>5</v>
      </c>
      <c r="B72" s="64" t="s">
        <v>47</v>
      </c>
      <c r="C72" s="48" t="s">
        <v>6</v>
      </c>
      <c r="D72" s="48" t="s">
        <v>7</v>
      </c>
      <c r="E72" s="48" t="s">
        <v>8</v>
      </c>
      <c r="F72" s="48" t="s">
        <v>9</v>
      </c>
      <c r="G72" s="48"/>
      <c r="H72" s="48"/>
      <c r="I72" s="48" t="s">
        <v>10</v>
      </c>
    </row>
    <row r="73" spans="1:10" ht="77.25" customHeight="1" x14ac:dyDescent="0.2">
      <c r="A73" s="48"/>
      <c r="B73" s="65"/>
      <c r="C73" s="48"/>
      <c r="D73" s="48"/>
      <c r="E73" s="48"/>
      <c r="F73" s="38" t="s">
        <v>11</v>
      </c>
      <c r="G73" s="38" t="s">
        <v>12</v>
      </c>
      <c r="H73" s="38" t="s">
        <v>13</v>
      </c>
      <c r="I73" s="48"/>
    </row>
    <row r="74" spans="1:10" x14ac:dyDescent="0.2">
      <c r="A74" s="14">
        <v>1</v>
      </c>
      <c r="B74" s="14">
        <v>2</v>
      </c>
      <c r="C74" s="14">
        <v>3</v>
      </c>
      <c r="D74" s="14">
        <v>4</v>
      </c>
      <c r="E74" s="14">
        <v>5</v>
      </c>
      <c r="F74" s="14">
        <v>6</v>
      </c>
      <c r="G74" s="14">
        <v>7</v>
      </c>
      <c r="H74" s="14">
        <v>8</v>
      </c>
      <c r="I74" s="14">
        <v>9</v>
      </c>
    </row>
    <row r="75" spans="1:10" ht="92.25" customHeight="1" x14ac:dyDescent="0.2">
      <c r="A75" s="15" t="s">
        <v>16</v>
      </c>
      <c r="B75" s="21" t="s">
        <v>50</v>
      </c>
      <c r="C75" s="32">
        <f>1</f>
        <v>1</v>
      </c>
      <c r="D75" s="32">
        <f>1</f>
        <v>1</v>
      </c>
      <c r="E75" s="30">
        <v>13876.33</v>
      </c>
      <c r="F75" s="19" t="s">
        <v>26</v>
      </c>
      <c r="G75" s="19" t="s">
        <v>26</v>
      </c>
      <c r="H75" s="19" t="s">
        <v>26</v>
      </c>
      <c r="I75" s="19" t="s">
        <v>26</v>
      </c>
    </row>
    <row r="76" spans="1:10" ht="28.5" customHeight="1" x14ac:dyDescent="0.2">
      <c r="A76" s="83" t="s">
        <v>51</v>
      </c>
      <c r="B76" s="83"/>
      <c r="C76" s="83"/>
      <c r="D76" s="83" t="s">
        <v>52</v>
      </c>
      <c r="E76" s="83"/>
      <c r="F76" s="83"/>
      <c r="G76" s="83"/>
      <c r="H76" s="83"/>
      <c r="I76" s="83"/>
      <c r="J76" s="83"/>
    </row>
    <row r="77" spans="1:10" x14ac:dyDescent="0.2">
      <c r="A77" s="79"/>
      <c r="B77" s="79"/>
      <c r="C77" s="79"/>
      <c r="D77" s="80" t="s">
        <v>30</v>
      </c>
      <c r="E77" s="80"/>
      <c r="F77" s="80"/>
      <c r="G77" s="80"/>
      <c r="H77" s="80"/>
      <c r="I77" s="80"/>
      <c r="J77" s="80"/>
    </row>
    <row r="78" spans="1:10" x14ac:dyDescent="0.2">
      <c r="A78" s="6" t="s">
        <v>31</v>
      </c>
      <c r="B78" s="6"/>
      <c r="C78" s="6"/>
    </row>
    <row r="79" spans="1:10" ht="15" x14ac:dyDescent="0.25">
      <c r="A79" s="75" t="s">
        <v>32</v>
      </c>
      <c r="B79" s="75"/>
      <c r="C79" s="84" t="s">
        <v>58</v>
      </c>
      <c r="D79" s="85"/>
      <c r="E79" s="85"/>
      <c r="F79" s="85"/>
      <c r="G79" s="85"/>
      <c r="H79" s="85"/>
      <c r="I79" s="85"/>
    </row>
    <row r="80" spans="1:10" s="7" customFormat="1" ht="16.5" customHeight="1" x14ac:dyDescent="0.25">
      <c r="A80" s="76"/>
      <c r="B80" s="77"/>
      <c r="C80" s="77"/>
      <c r="D80" s="77"/>
      <c r="E80" s="77"/>
      <c r="F80" s="77"/>
      <c r="G80" s="77"/>
      <c r="H80" s="77"/>
      <c r="I80" s="77"/>
    </row>
    <row r="81" spans="1:1" ht="15.75" customHeight="1" x14ac:dyDescent="0.2">
      <c r="A81" s="8"/>
    </row>
    <row r="82" spans="1:1" x14ac:dyDescent="0.2">
      <c r="A82" s="2"/>
    </row>
  </sheetData>
  <mergeCells count="98">
    <mergeCell ref="A67:B67"/>
    <mergeCell ref="C67:I67"/>
    <mergeCell ref="C70:I70"/>
    <mergeCell ref="A72:A73"/>
    <mergeCell ref="C72:C73"/>
    <mergeCell ref="D72:D73"/>
    <mergeCell ref="E72:E73"/>
    <mergeCell ref="F72:H72"/>
    <mergeCell ref="I72:I73"/>
    <mergeCell ref="A70:B70"/>
    <mergeCell ref="B72:B73"/>
    <mergeCell ref="B47:B48"/>
    <mergeCell ref="C79:I79"/>
    <mergeCell ref="A55:B55"/>
    <mergeCell ref="C55:I55"/>
    <mergeCell ref="A56:B56"/>
    <mergeCell ref="C56:I56"/>
    <mergeCell ref="A57:B57"/>
    <mergeCell ref="C57:I57"/>
    <mergeCell ref="A58:B58"/>
    <mergeCell ref="C58:I58"/>
    <mergeCell ref="A60:A61"/>
    <mergeCell ref="C60:C61"/>
    <mergeCell ref="D60:D61"/>
    <mergeCell ref="E60:E61"/>
    <mergeCell ref="F60:H60"/>
    <mergeCell ref="I60:I61"/>
    <mergeCell ref="A77:C77"/>
    <mergeCell ref="D77:J77"/>
    <mergeCell ref="A68:B68"/>
    <mergeCell ref="C68:I68"/>
    <mergeCell ref="A69:B69"/>
    <mergeCell ref="C69:I69"/>
    <mergeCell ref="A76:C76"/>
    <mergeCell ref="D76:J76"/>
    <mergeCell ref="B60:B61"/>
    <mergeCell ref="A79:B79"/>
    <mergeCell ref="A80:I80"/>
    <mergeCell ref="A32:B32"/>
    <mergeCell ref="C32:I32"/>
    <mergeCell ref="A33:B33"/>
    <mergeCell ref="C33:I33"/>
    <mergeCell ref="A34:B34"/>
    <mergeCell ref="C34:I34"/>
    <mergeCell ref="A47:A48"/>
    <mergeCell ref="C47:C48"/>
    <mergeCell ref="D47:D48"/>
    <mergeCell ref="E47:E48"/>
    <mergeCell ref="F47:H47"/>
    <mergeCell ref="I47:I48"/>
    <mergeCell ref="A37:A38"/>
    <mergeCell ref="C37:C38"/>
    <mergeCell ref="D37:D38"/>
    <mergeCell ref="E37:E38"/>
    <mergeCell ref="F37:H37"/>
    <mergeCell ref="I37:I38"/>
    <mergeCell ref="A35:B35"/>
    <mergeCell ref="C35:I35"/>
    <mergeCell ref="B37:B38"/>
    <mergeCell ref="A1:I1"/>
    <mergeCell ref="C2:I2"/>
    <mergeCell ref="C3:I3"/>
    <mergeCell ref="C4:I4"/>
    <mergeCell ref="C5:I5"/>
    <mergeCell ref="A2:B2"/>
    <mergeCell ref="A3:B3"/>
    <mergeCell ref="D23:D24"/>
    <mergeCell ref="E23:E24"/>
    <mergeCell ref="F23:H23"/>
    <mergeCell ref="I23:I24"/>
    <mergeCell ref="A4:B4"/>
    <mergeCell ref="A5:B5"/>
    <mergeCell ref="A7:A8"/>
    <mergeCell ref="C7:C8"/>
    <mergeCell ref="D7:D8"/>
    <mergeCell ref="E7:E8"/>
    <mergeCell ref="F7:H7"/>
    <mergeCell ref="I7:I8"/>
    <mergeCell ref="B7:B8"/>
    <mergeCell ref="B23:B24"/>
    <mergeCell ref="A45:B45"/>
    <mergeCell ref="C45:I45"/>
    <mergeCell ref="A42:B42"/>
    <mergeCell ref="C42:I42"/>
    <mergeCell ref="A43:B43"/>
    <mergeCell ref="C43:I43"/>
    <mergeCell ref="A44:B44"/>
    <mergeCell ref="C44:I44"/>
    <mergeCell ref="A20:B20"/>
    <mergeCell ref="C20:I20"/>
    <mergeCell ref="A21:B21"/>
    <mergeCell ref="C21:I21"/>
    <mergeCell ref="A18:B18"/>
    <mergeCell ref="C18:I18"/>
    <mergeCell ref="A19:B19"/>
    <mergeCell ref="C19:I19"/>
    <mergeCell ref="A23:A24"/>
    <mergeCell ref="C23:C24"/>
  </mergeCells>
  <hyperlinks>
    <hyperlink ref="A1" location="_edn1" display="_edn1"/>
    <hyperlink ref="A78" location="_ednref1" display="_ednref1"/>
    <hyperlink ref="C79" r:id="rId1" display="https://zakupki.gov.ru/epz/orderplan/pg2020/general-info.html?plan-number=202001231000009001"/>
  </hyperlinks>
  <pageMargins left="0.19" right="0.22" top="0.74803149606299213" bottom="0.33" header="0.31496062992125984" footer="0.31496062992125984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kuilsqssbELbKtoaOogld73iv4E=</DigestValue>
    </Reference>
    <Reference URI="#idOfficeObject" Type="http://www.w3.org/2000/09/xmldsig#Object">
      <DigestMethod Algorithm="http://www.w3.org/2000/09/xmldsig#sha1"/>
      <DigestValue>m+7Am+FnCQvstHrHpkkAEKClTBc=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IedbD3TEbmBL/MRoJXQp2C2Hb6Y=</DigestValue>
    </Reference>
  </SignedInfo>
  <SignatureValue>kpsFCCXdYJC5IrHj5qckZW52eYSbOiCEVCvf+YwtxdDlGpV6IwgujMmDSTvFgs3j7ESeXIc/fcSh
7RTCNWtFa0HQc/76Uan+QfFwb5WNwRKAmxW+RttAB50YD/N3fAb8zXgehy3NG+yoK/bYfFmQ4/uF
cc1vdo7UXDb5njzLv/w=</SignatureValue>
  <KeyInfo>
    <X509Data>
      <X509Certificate>MIICPjCCAaegAwIBAgIQJSuU1mNeP6dEiav+qbjZ0jANBgkqhkiG9w0BAQUFADAlMSMwIQYDVQQD
HhoEFAQwBDIESwQ0BD4EMgQwACAEEwAuBBAALjAeFw0xOTEyMzExNTAwMDBaFw0yNTEyMzExNTAw
MDBaMCUxIzAhBgNVBAMeGgQUBDAEMgRLBDQEPgQyBDAAIAQTAC4EEAAuMIGfMA0GCSqGSIb3DQEB
AQUAA4GNADCBiQKBgQDdW9CxuQjdiDgIQbXg9UMkh501z2duMFhovAXB0hgwJlUvAo9pW6oqAGjr
cOVloiUSiOqLUvFOsF35geNqBRSGM0El4uXBXfBGZRMEYjwO7NMk7qssKgeRTytl+MXpMRTS54Mo
LaF88S3fz8qsq0HkA31gF6Wh7zvLTTEyINqWtQIDAQABo28wbTATBgNVHSUEDDAKBggrBgEFBQcD
AzBWBgNVHQEETzBNgBDL6ZZE03ZEviCd2ayBI0gLoScwJTEjMCEGA1UEAx4aBBQEMAQyBEsENAQ+
BDIEMAAgBBMALgQQAC6CECUrlNZjXj+nRImr/qm42dIwDQYJKoZIhvcNAQEFBQADgYEAhKqJByle
IVTEQK9xCHCFZD4VxHp10xLXlHRoFFmqRNE7EapLvq7sa4mICoP2//phbo6mCvL4xQQZyr3r61t3
w4PMVEV7Jj20BKqVHPTKK5E8HGCPIN3kddyZ8JSmrRQIY3DoCowFBNBjzDhbZA4HemVLgqWXkGqf
EfXvKfKD+PQ=</X509Certificate>
    </X509Data>
  </KeyInfo>
  <Object xmlns:mdssi="http://schemas.openxmlformats.org/package/2006/digital-signature" Id="idPackageObject">
    <Manifest>
      <Reference URI="/xl/styles.xml?ContentType=application/vnd.openxmlformats-officedocument.spreadsheetml.styles+xml">
        <DigestMethod Algorithm="http://www.w3.org/2000/09/xmldsig#sha1"/>
        <DigestValue>qrgOXkw2muAiAQlt32pt3AqwbCQ=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NZY4gwUPMxNVetod+KA4cz7z5hI=</DigestValue>
      </Reference>
      <Reference URI="/xl/worksheets/sheet1.xml?ContentType=application/vnd.openxmlformats-officedocument.spreadsheetml.worksheet+xml">
        <DigestMethod Algorithm="http://www.w3.org/2000/09/xmldsig#sha1"/>
        <DigestValue>i35rcn4/JvzepIUSrUWH4Lbx2C8=</DigestValue>
      </Reference>
      <Reference URI="/xl/calcChain.xml?ContentType=application/vnd.openxmlformats-officedocument.spreadsheetml.calcChain+xml">
        <DigestMethod Algorithm="http://www.w3.org/2000/09/xmldsig#sha1"/>
        <DigestValue>50aQSctwXO26/V0sw863twI7oK8=</DigestValue>
      </Reference>
      <Reference URI="/xl/worksheets/sheet3.xml?ContentType=application/vnd.openxmlformats-officedocument.spreadsheetml.worksheet+xml">
        <DigestMethod Algorithm="http://www.w3.org/2000/09/xmldsig#sha1"/>
        <DigestValue>vywP9eLF9mX/7Z4Tq1pJ621wSLY=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pEL9STdjg0BcYaZACFh4LTT485w=</DigestValue>
      </Reference>
      <Reference URI="/xl/worksheets/sheet2.xml?ContentType=application/vnd.openxmlformats-officedocument.spreadsheetml.worksheet+xml">
        <DigestMethod Algorithm="http://www.w3.org/2000/09/xmldsig#sha1"/>
        <DigestValue>vywP9eLF9mX/7Z4Tq1pJ621wSLY=</DigestValue>
      </Reference>
      <Reference URI="/xl/workbook.xml?ContentType=application/vnd.openxmlformats-officedocument.spreadsheetml.sheet.main+xml">
        <DigestMethod Algorithm="http://www.w3.org/2000/09/xmldsig#sha1"/>
        <DigestValue>mSLg+7Fned4ox6AL2lm2rzdqiZA=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pEL9STdjg0BcYaZACFh4LTT485w=</DigestValue>
      </Reference>
      <Reference URI="/xl/theme/theme1.xml?ContentType=application/vnd.openxmlformats-officedocument.theme+xml">
        <DigestMethod Algorithm="http://www.w3.org/2000/09/xmldsig#sha1"/>
        <DigestValue>Za3DHNig+q855it97wtUyiVtW+M=</DigestValue>
      </Reference>
      <Reference URI="/xl/sharedStrings.xml?ContentType=application/vnd.openxmlformats-officedocument.spreadsheetml.sharedStrings+xml">
        <DigestMethod Algorithm="http://www.w3.org/2000/09/xmldsig#sha1"/>
        <DigestValue>AW+UYD1Z2IBs2DwJforknyyRvv8=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CzFSYUbGpKWbD227icepdzDORIo=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Zc9iqTapdaekPbhyo0ass5n6p+I=</DigestValue>
      </Reference>
    </Manifest>
    <SignatureProperties>
      <SignatureProperty Id="idSignatureTime" Target="#idPackageSignature">
        <mdssi:SignatureTime>
          <mdssi:Format>YYYY-MM-DDThh:mm:ssTZD</mdssi:Format>
          <mdssi:Value>2022-01-26T05:31:54Z</mdssi:Value>
        </mdssi:SignatureTime>
      </SignatureProperty>
    </SignatureProperties>
  </Object>
  <Object Id="idOfficeObject">
    <SignatureProperties>
      <SignatureProperty Id="idOfficeV1Details" Target="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2022-01-26T05:31:54Z</xd:SigningTime>
          <xd:SigningCertificate>
            <xd:Cert>
              <xd:CertDigest>
                <DigestMethod Algorithm="http://www.w3.org/2000/09/xmldsig#sha1"/>
                <DigestValue>wY8oE9A4qR0zAg9uhd6SDIaV8Tk=</DigestValue>
              </xd:CertDigest>
              <xd:IssuerSerial>
                <X509IssuerName>CN=Давыдова Г.А.</X509IssuerName>
                <X509SerialNumber>49407723391159958979248947404090169810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/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Лист1!_edn1</vt:lpstr>
      <vt:lpstr>Лист1!_ednref1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2022-01-26T05:31:53Z</dcterms:modified>
  <cp:contentStatus/>
</cp:coreProperties>
</file>