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sigs" ContentType="application/vnd.openxmlformats-package.digital-signature-origin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calcChain.xml" ContentType="application/vnd.openxmlformats-officedocument.spreadsheetml.calcChain+xml"/>
  <Override PartName="/_xmlsignatures/sig1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digital-signature/origin" Target="_xmlsignatures/origin.sig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definedNames>
    <definedName name="_edn1" localSheetId="0">Лист1!$A$181</definedName>
    <definedName name="_ednref1" localSheetId="0">Лист1!$A$1</definedName>
  </definedNames>
  <calcPr calcId="145621"/>
</workbook>
</file>

<file path=xl/calcChain.xml><?xml version="1.0" encoding="utf-8"?>
<calcChain xmlns="http://schemas.openxmlformats.org/spreadsheetml/2006/main">
  <c r="C12" i="1" l="1"/>
  <c r="E176" i="1"/>
  <c r="C176" i="1"/>
  <c r="E96" i="1"/>
  <c r="E95" i="1"/>
  <c r="E94" i="1"/>
  <c r="E93" i="1"/>
  <c r="C96" i="1"/>
  <c r="C95" i="1"/>
  <c r="C94" i="1"/>
  <c r="C93" i="1"/>
  <c r="E40" i="1"/>
  <c r="E39" i="1"/>
  <c r="C40" i="1"/>
  <c r="C39" i="1"/>
  <c r="E15" i="1"/>
  <c r="E14" i="1"/>
  <c r="E13" i="1"/>
  <c r="E12" i="1"/>
  <c r="E11" i="1"/>
  <c r="E10" i="1"/>
  <c r="C15" i="1"/>
  <c r="C14" i="1"/>
  <c r="C13" i="1"/>
  <c r="C11" i="1"/>
  <c r="C10" i="1"/>
</calcChain>
</file>

<file path=xl/sharedStrings.xml><?xml version="1.0" encoding="utf-8"?>
<sst xmlns="http://schemas.openxmlformats.org/spreadsheetml/2006/main" count="382" uniqueCount="76">
  <si>
    <t xml:space="preserve">Наименование обследования </t>
  </si>
  <si>
    <t>Наименование заказчика</t>
  </si>
  <si>
    <t>Территориальный орган Федеральной службы государственной статистики по Амурской области (Амурстат)</t>
  </si>
  <si>
    <t>Период</t>
  </si>
  <si>
    <t>Источник финансирования с указанием кода бюджетной классификации Российской Федерации</t>
  </si>
  <si>
    <t>157.0113.1590292020.244.226</t>
  </si>
  <si>
    <t>Категория физических лиц, с которыми заключен контракт на выполнение работ</t>
  </si>
  <si>
    <t>Объект закупки</t>
  </si>
  <si>
    <t xml:space="preserve"> (объем / содержание работ)</t>
  </si>
  <si>
    <t>Кол-во заключенных контрактов, штук</t>
  </si>
  <si>
    <t>Кол-во исполненных контрактов, штук</t>
  </si>
  <si>
    <t>Общая стоимость заключенных контрактов, рублей</t>
  </si>
  <si>
    <t>Количество контрактов, штук (из графы 3)</t>
  </si>
  <si>
    <t>Основание (причина) расторжения контрактов</t>
  </si>
  <si>
    <t>по которым изменены условия контракта</t>
  </si>
  <si>
    <t>с ненадлежащим исполнением обязательств, предусмотренных контрактом</t>
  </si>
  <si>
    <t>расторгнутых</t>
  </si>
  <si>
    <t>Бригадир-инструктор территориального уровня</t>
  </si>
  <si>
    <t>Обеспечение сбора первичных статистических данных</t>
  </si>
  <si>
    <t>Инструктор территориального уровня</t>
  </si>
  <si>
    <t xml:space="preserve">Обеспечение сбора первичных статистических данных. </t>
  </si>
  <si>
    <t>Контролер</t>
  </si>
  <si>
    <t>Администратор ЛВС</t>
  </si>
  <si>
    <t>Обеспечение сбора первичных статистических данных.</t>
  </si>
  <si>
    <t>Уполномоченный по вопросам переписи</t>
  </si>
  <si>
    <t>Инструктор районного уровня</t>
  </si>
  <si>
    <t>Выборочное наблюдение качества и доступности услуг в сферах образования, здравоохранения и социального обслуживания, содействия занятости населения</t>
  </si>
  <si>
    <t>157.0113.1590592020.244.226</t>
  </si>
  <si>
    <t>Интервьюер</t>
  </si>
  <si>
    <t>Выборочное наблюдение состояния здоровья населения</t>
  </si>
  <si>
    <t>157.0113.159P308300.244.226</t>
  </si>
  <si>
    <t>Оператор формального и логического контроля</t>
  </si>
  <si>
    <t>Обработка первичных статистических данных</t>
  </si>
  <si>
    <t>Оператор ввода статистической информации</t>
  </si>
  <si>
    <t>Инструкторы территориального уровня</t>
  </si>
  <si>
    <t>157.0113.1590692020.244.226</t>
  </si>
  <si>
    <t>-</t>
  </si>
  <si>
    <t xml:space="preserve">Сбор первичных статистических данных. </t>
  </si>
  <si>
    <t>Кодировщик статистической информации</t>
  </si>
  <si>
    <t>Обеспечение обработки первичных статистических данных</t>
  </si>
  <si>
    <t>157.0113.0340292020244.226</t>
  </si>
  <si>
    <t>157.0113.1590190019.244.226</t>
  </si>
  <si>
    <t>Сбор первичных статистических данных</t>
  </si>
  <si>
    <t>Анкета обследования индивидуальных предпринимателей, осуществляющих перевозку грузов на коммерческой основе</t>
  </si>
  <si>
    <t>Выборочное обследование сельскохозяйственной деятельности личных подсобных и других индивидуальных хозяйств граждан</t>
  </si>
  <si>
    <t>Координация и контроль работы интервьюеров, связанных со сбором первичных статистических данных</t>
  </si>
  <si>
    <t>Выполнение работ, связанных со сбором первичных статистических данных, путем опроса респондентов по форме № 2</t>
  </si>
  <si>
    <t>Специалист территориального уровня</t>
  </si>
  <si>
    <t>Осуществление кодирования, проведение формального и логического контролей первичных данных, их коректировка</t>
  </si>
  <si>
    <t>(дата, подпись)</t>
  </si>
  <si>
    <t>[i] Включена в план-график Амурстата  на соответствующий год и размещена в информационно-</t>
  </si>
  <si>
    <t xml:space="preserve">телекоммуникационной сети «Интернет» по ссылке: </t>
  </si>
  <si>
    <t>Объект закупки (объем / содержание работ)</t>
  </si>
  <si>
    <t>ИНФОРМАЦИЯ О КОНТРАКТАХ,
 ЗАКЛЮЧЕННЫХ С ФИЗИЧЕСКИМИ ЛИЦАМИ ПО ФЕДЕРАЛЬНЫМ СТАТИСТИЧЕСКИМ НАБЛЮДЕНИЯМ[i]</t>
  </si>
  <si>
    <r>
      <t xml:space="preserve">                                                                                                                                               </t>
    </r>
    <r>
      <rPr>
        <i/>
        <sz val="8"/>
        <color theme="1"/>
        <rFont val="Times New Roman"/>
        <family val="1"/>
        <charset val="204"/>
      </rPr>
      <t xml:space="preserve">(ссылка) </t>
    </r>
  </si>
  <si>
    <t>Выборочное наблюдение использования суточного фонда времени населением</t>
  </si>
  <si>
    <t>157.0113.2340192020244.226</t>
  </si>
  <si>
    <t>Обработка  первичных статистических данных</t>
  </si>
  <si>
    <t>https://zakupki.gov.ru/epz/orderplan/pg2020/general-info.html?plan-number=202001231000009001</t>
  </si>
  <si>
    <t xml:space="preserve">Федеральное статистическое наблюдение за дополнительным образованием и спортивной подготовкой детей </t>
  </si>
  <si>
    <t xml:space="preserve"> Всероссийская перепись населения 2020 года  </t>
  </si>
  <si>
    <t xml:space="preserve">Выборочное наблюдение доходов населения и участия в социальных программах </t>
  </si>
  <si>
    <t xml:space="preserve">Выборочное обследование рабочей силы </t>
  </si>
  <si>
    <t xml:space="preserve">Федеральное статистическое наблюдение за объемами продажи на розничных рынках </t>
  </si>
  <si>
    <t xml:space="preserve">Федеральное статистическое наблюдение "Сведения о деятельности индивидуальных предпринимателей в розничной торговле" </t>
  </si>
  <si>
    <t xml:space="preserve">Федеральное статистическое наблюдение за деятельностью социально-ориентированных некоммерческих организаций </t>
  </si>
  <si>
    <t xml:space="preserve"> Федеральное статистическое наблюдение по вопросам использования населением информационных технологий и информационно-телекоммуникационных сетей (ИКТ) </t>
  </si>
  <si>
    <t>Сельскохозяйственная микроперепись 2021 года</t>
  </si>
  <si>
    <t>157.0113.1590392020.244.226</t>
  </si>
  <si>
    <t>Организация работы контролера и инструктора территориального уровня по подготовке к СХМП-2021 и осуществление контроля за выполнением их функций</t>
  </si>
  <si>
    <t>Январь-Март 2020 год</t>
  </si>
  <si>
    <t>Координация работы по формированию списков объектов по СХМП 2021, участие в работе по взаимодействию с органами исполнительной власти и органов местного самоуправления.</t>
  </si>
  <si>
    <t>Формирование списков объектов по СХМП-2021, работа с органами местного самоуправления по вопросам  актуализации списков ЛПХ.</t>
  </si>
  <si>
    <t>17046.34</t>
  </si>
  <si>
    <t>ВрИО руководителя Территориального органа Федеральной службы государственной статистики по Амурской области</t>
  </si>
  <si>
    <t>___________________________________ О.Г. Какаулин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</si>
</sst>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b/>
      <i/>
      <sz val="10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0"/>
      <name val="Calibri"/>
      <family val="2"/>
      <charset val="204"/>
    </font>
    <font>
      <u/>
      <sz val="8"/>
      <color theme="10"/>
      <name val="Times New Roman"/>
      <family val="1"/>
      <charset val="204"/>
    </font>
    <font>
      <sz val="8"/>
      <color theme="1"/>
      <name val="Times New Roman"/>
      <family val="1"/>
      <charset val="204"/>
    </font>
    <font>
      <i/>
      <sz val="8"/>
      <color theme="1"/>
      <name val="Times New Roman"/>
      <family val="1"/>
      <charset val="204"/>
    </font>
    <font>
      <b/>
      <u/>
      <sz val="12"/>
      <name val="Calibri"/>
      <family val="2"/>
      <charset val="204"/>
    </font>
    <font>
      <b/>
      <sz val="12"/>
      <name val="Calibri"/>
      <family val="2"/>
      <charset val="204"/>
      <scheme val="minor"/>
    </font>
    <font>
      <u/>
      <sz val="8"/>
      <color theme="1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102">
    <xf numFmtId="0" fontId="0" fillId="0" borderId="0" xfId="0"/>
    <xf numFmtId="0" fontId="3" fillId="0" borderId="0" xfId="0" applyFont="1"/>
    <xf numFmtId="0" fontId="3" fillId="0" borderId="0" xfId="0" applyFont="1" applyAlignment="1">
      <alignment horizontal="justify"/>
    </xf>
    <xf numFmtId="0" fontId="2" fillId="0" borderId="4" xfId="0" applyFont="1" applyBorder="1" applyAlignment="1">
      <alignment horizontal="center" wrapText="1"/>
    </xf>
    <xf numFmtId="0" fontId="6" fillId="0" borderId="3" xfId="0" applyFont="1" applyBorder="1" applyAlignment="1">
      <alignment horizontal="center" wrapText="1"/>
    </xf>
    <xf numFmtId="0" fontId="6" fillId="0" borderId="4" xfId="0" applyFont="1" applyBorder="1" applyAlignment="1">
      <alignment horizontal="center" wrapText="1"/>
    </xf>
    <xf numFmtId="0" fontId="2" fillId="0" borderId="0" xfId="0" applyFont="1" applyAlignment="1">
      <alignment horizontal="justify"/>
    </xf>
    <xf numFmtId="0" fontId="2" fillId="0" borderId="3" xfId="0" applyFont="1" applyBorder="1" applyAlignment="1">
      <alignment horizontal="left" wrapText="1"/>
    </xf>
    <xf numFmtId="0" fontId="2" fillId="0" borderId="4" xfId="0" applyFont="1" applyBorder="1" applyAlignment="1">
      <alignment horizontal="left" wrapText="1"/>
    </xf>
    <xf numFmtId="4" fontId="2" fillId="0" borderId="4" xfId="0" applyNumberFormat="1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4" xfId="0" applyFont="1" applyBorder="1" applyAlignment="1">
      <alignment horizontal="left" wrapText="1"/>
    </xf>
    <xf numFmtId="0" fontId="2" fillId="0" borderId="11" xfId="0" applyFont="1" applyBorder="1" applyAlignment="1">
      <alignment horizontal="center" wrapText="1"/>
    </xf>
    <xf numFmtId="0" fontId="6" fillId="0" borderId="0" xfId="0" applyFont="1" applyAlignment="1">
      <alignment horizontal="justify"/>
    </xf>
    <xf numFmtId="0" fontId="2" fillId="0" borderId="4" xfId="0" applyFont="1" applyBorder="1" applyAlignment="1">
      <alignment horizontal="center" wrapText="1"/>
    </xf>
    <xf numFmtId="0" fontId="2" fillId="0" borderId="4" xfId="0" applyFont="1" applyBorder="1" applyAlignment="1">
      <alignment horizontal="justify" wrapText="1"/>
    </xf>
    <xf numFmtId="0" fontId="2" fillId="0" borderId="10" xfId="0" applyFont="1" applyBorder="1" applyAlignment="1">
      <alignment horizontal="left" wrapText="1"/>
    </xf>
    <xf numFmtId="0" fontId="2" fillId="0" borderId="11" xfId="0" applyFont="1" applyBorder="1" applyAlignment="1">
      <alignment horizontal="left" wrapText="1"/>
    </xf>
    <xf numFmtId="0" fontId="2" fillId="0" borderId="0" xfId="0" applyFont="1" applyBorder="1" applyAlignment="1">
      <alignment horizontal="left" wrapText="1"/>
    </xf>
    <xf numFmtId="0" fontId="2" fillId="0" borderId="1" xfId="0" applyFont="1" applyBorder="1" applyAlignment="1">
      <alignment horizontal="left" wrapText="1"/>
    </xf>
    <xf numFmtId="0" fontId="2" fillId="0" borderId="2" xfId="0" applyFont="1" applyBorder="1" applyAlignment="1">
      <alignment horizontal="left" wrapText="1"/>
    </xf>
    <xf numFmtId="3" fontId="2" fillId="0" borderId="4" xfId="0" applyNumberFormat="1" applyFont="1" applyBorder="1" applyAlignment="1">
      <alignment horizontal="center" wrapText="1"/>
    </xf>
    <xf numFmtId="0" fontId="8" fillId="0" borderId="0" xfId="1" applyFont="1" applyAlignment="1" applyProtection="1"/>
    <xf numFmtId="0" fontId="10" fillId="0" borderId="0" xfId="0" applyFont="1"/>
    <xf numFmtId="0" fontId="6" fillId="0" borderId="1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10" fillId="0" borderId="0" xfId="0" applyFont="1" applyAlignment="1">
      <alignment horizontal="justify"/>
    </xf>
    <xf numFmtId="0" fontId="3" fillId="0" borderId="0" xfId="0" applyFont="1" applyBorder="1"/>
    <xf numFmtId="0" fontId="2" fillId="0" borderId="1" xfId="0" applyFont="1" applyBorder="1" applyAlignment="1">
      <alignment horizontal="center" wrapText="1"/>
    </xf>
    <xf numFmtId="0" fontId="13" fillId="0" borderId="0" xfId="0" applyFont="1"/>
    <xf numFmtId="0" fontId="5" fillId="0" borderId="0" xfId="0" applyFont="1" applyBorder="1" applyAlignment="1">
      <alignment horizontal="left" wrapText="1" indent="1"/>
    </xf>
    <xf numFmtId="0" fontId="1" fillId="0" borderId="0" xfId="0" applyFont="1" applyBorder="1" applyAlignment="1">
      <alignment horizontal="left" wrapText="1"/>
    </xf>
    <xf numFmtId="0" fontId="2" fillId="0" borderId="0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6" fillId="0" borderId="12" xfId="0" applyFont="1" applyBorder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0" fontId="6" fillId="0" borderId="13" xfId="0" applyFont="1" applyBorder="1" applyAlignment="1">
      <alignment wrapText="1"/>
    </xf>
    <xf numFmtId="0" fontId="6" fillId="0" borderId="9" xfId="0" applyFont="1" applyBorder="1" applyAlignment="1">
      <alignment wrapText="1"/>
    </xf>
    <xf numFmtId="0" fontId="2" fillId="0" borderId="17" xfId="0" applyFont="1" applyBorder="1" applyAlignment="1">
      <alignment horizontal="left" wrapText="1"/>
    </xf>
    <xf numFmtId="4" fontId="2" fillId="0" borderId="0" xfId="0" applyNumberFormat="1" applyFont="1" applyBorder="1" applyAlignment="1">
      <alignment horizontal="center" wrapText="1"/>
    </xf>
    <xf numFmtId="0" fontId="1" fillId="0" borderId="11" xfId="0" applyFont="1" applyBorder="1" applyAlignment="1">
      <alignment horizontal="center" wrapText="1"/>
    </xf>
    <xf numFmtId="0" fontId="2" fillId="0" borderId="0" xfId="0" applyFont="1" applyBorder="1" applyAlignment="1">
      <alignment horizontal="justify" wrapText="1"/>
    </xf>
    <xf numFmtId="0" fontId="2" fillId="0" borderId="0" xfId="0" applyFont="1" applyBorder="1" applyAlignment="1">
      <alignment wrapText="1"/>
    </xf>
    <xf numFmtId="0" fontId="6" fillId="0" borderId="3" xfId="0" applyFont="1" applyBorder="1" applyAlignment="1">
      <alignment horizontal="center" wrapText="1"/>
    </xf>
    <xf numFmtId="0" fontId="6" fillId="0" borderId="3" xfId="0" applyFont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4" fontId="2" fillId="2" borderId="4" xfId="0" applyNumberFormat="1" applyFont="1" applyFill="1" applyBorder="1" applyAlignment="1">
      <alignment horizontal="center" wrapText="1"/>
    </xf>
    <xf numFmtId="0" fontId="2" fillId="0" borderId="2" xfId="0" applyFont="1" applyBorder="1" applyAlignment="1">
      <alignment horizontal="justify" wrapText="1"/>
    </xf>
    <xf numFmtId="0" fontId="10" fillId="0" borderId="1" xfId="0" applyFont="1" applyBorder="1" applyAlignment="1">
      <alignment horizontal="center" wrapText="1"/>
    </xf>
    <xf numFmtId="0" fontId="10" fillId="0" borderId="2" xfId="0" applyFont="1" applyBorder="1" applyAlignment="1">
      <alignment horizontal="center" wrapText="1"/>
    </xf>
    <xf numFmtId="0" fontId="6" fillId="0" borderId="18" xfId="0" applyFont="1" applyBorder="1" applyAlignment="1">
      <alignment horizontal="left" wrapText="1" indent="1"/>
    </xf>
    <xf numFmtId="0" fontId="6" fillId="0" borderId="19" xfId="0" applyFont="1" applyBorder="1" applyAlignment="1">
      <alignment horizontal="left" wrapText="1" indent="1"/>
    </xf>
    <xf numFmtId="0" fontId="7" fillId="0" borderId="19" xfId="0" applyFont="1" applyBorder="1" applyAlignment="1">
      <alignment horizontal="justify" wrapText="1"/>
    </xf>
    <xf numFmtId="0" fontId="7" fillId="0" borderId="20" xfId="0" applyFont="1" applyBorder="1" applyAlignment="1">
      <alignment horizontal="justify" wrapText="1"/>
    </xf>
    <xf numFmtId="0" fontId="6" fillId="0" borderId="21" xfId="0" applyFont="1" applyBorder="1" applyAlignment="1">
      <alignment horizontal="left" wrapText="1" indent="1"/>
    </xf>
    <xf numFmtId="0" fontId="6" fillId="0" borderId="14" xfId="0" applyFont="1" applyBorder="1" applyAlignment="1">
      <alignment horizontal="left" wrapText="1" indent="1"/>
    </xf>
    <xf numFmtId="0" fontId="1" fillId="0" borderId="14" xfId="0" applyFont="1" applyBorder="1" applyAlignment="1">
      <alignment horizontal="center" wrapText="1"/>
    </xf>
    <xf numFmtId="0" fontId="1" fillId="0" borderId="22" xfId="0" applyFont="1" applyBorder="1" applyAlignment="1">
      <alignment horizontal="center" wrapText="1"/>
    </xf>
    <xf numFmtId="0" fontId="6" fillId="0" borderId="5" xfId="0" applyFont="1" applyBorder="1" applyAlignment="1">
      <alignment horizontal="center" wrapText="1"/>
    </xf>
    <xf numFmtId="0" fontId="6" fillId="0" borderId="3" xfId="0" applyFont="1" applyBorder="1" applyAlignment="1">
      <alignment horizontal="center" wrapText="1"/>
    </xf>
    <xf numFmtId="0" fontId="6" fillId="0" borderId="23" xfId="0" applyFont="1" applyBorder="1" applyAlignment="1">
      <alignment horizontal="left" wrapText="1" indent="1"/>
    </xf>
    <xf numFmtId="0" fontId="6" fillId="0" borderId="24" xfId="0" applyFont="1" applyBorder="1" applyAlignment="1">
      <alignment horizontal="left" wrapText="1" indent="1"/>
    </xf>
    <xf numFmtId="0" fontId="1" fillId="0" borderId="24" xfId="0" applyFont="1" applyBorder="1" applyAlignment="1">
      <alignment horizontal="left" wrapText="1"/>
    </xf>
    <xf numFmtId="0" fontId="1" fillId="0" borderId="25" xfId="0" applyFont="1" applyBorder="1" applyAlignment="1">
      <alignment horizontal="left" wrapText="1"/>
    </xf>
    <xf numFmtId="0" fontId="1" fillId="0" borderId="15" xfId="0" applyFont="1" applyBorder="1" applyAlignment="1">
      <alignment horizontal="left" wrapText="1"/>
    </xf>
    <xf numFmtId="0" fontId="1" fillId="0" borderId="16" xfId="0" applyFont="1" applyBorder="1" applyAlignment="1">
      <alignment horizontal="left" wrapText="1"/>
    </xf>
    <xf numFmtId="0" fontId="1" fillId="0" borderId="29" xfId="0" applyFont="1" applyBorder="1" applyAlignment="1">
      <alignment horizontal="left" wrapText="1"/>
    </xf>
    <xf numFmtId="0" fontId="6" fillId="0" borderId="8" xfId="0" applyFont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  <xf numFmtId="0" fontId="6" fillId="0" borderId="2" xfId="0" applyFont="1" applyBorder="1" applyAlignment="1">
      <alignment horizontal="center" wrapText="1"/>
    </xf>
    <xf numFmtId="0" fontId="6" fillId="0" borderId="21" xfId="0" applyFont="1" applyBorder="1" applyAlignment="1">
      <alignment horizontal="center" wrapText="1"/>
    </xf>
    <xf numFmtId="0" fontId="6" fillId="0" borderId="14" xfId="0" applyFont="1" applyBorder="1" applyAlignment="1">
      <alignment horizontal="center" wrapText="1"/>
    </xf>
    <xf numFmtId="0" fontId="6" fillId="0" borderId="23" xfId="0" applyFont="1" applyBorder="1" applyAlignment="1">
      <alignment horizontal="center" wrapText="1"/>
    </xf>
    <xf numFmtId="0" fontId="6" fillId="0" borderId="24" xfId="0" applyFont="1" applyBorder="1" applyAlignment="1">
      <alignment horizontal="center" wrapText="1"/>
    </xf>
    <xf numFmtId="0" fontId="2" fillId="0" borderId="0" xfId="0" applyFont="1" applyAlignment="1">
      <alignment horizontal="justify" vertical="top" wrapText="1"/>
    </xf>
    <xf numFmtId="0" fontId="11" fillId="0" borderId="0" xfId="0" applyFont="1" applyAlignment="1">
      <alignment horizontal="left" vertical="top" wrapText="1"/>
    </xf>
    <xf numFmtId="0" fontId="12" fillId="0" borderId="0" xfId="1" applyFont="1" applyAlignment="1" applyProtection="1">
      <alignment horizontal="center" wrapText="1"/>
    </xf>
    <xf numFmtId="0" fontId="12" fillId="0" borderId="0" xfId="1" applyFont="1" applyAlignment="1" applyProtection="1">
      <alignment horizontal="center"/>
    </xf>
    <xf numFmtId="0" fontId="7" fillId="0" borderId="19" xfId="0" applyFont="1" applyBorder="1" applyAlignment="1">
      <alignment horizontal="center" wrapText="1"/>
    </xf>
    <xf numFmtId="0" fontId="7" fillId="0" borderId="20" xfId="0" applyFont="1" applyBorder="1" applyAlignment="1">
      <alignment horizontal="center" wrapText="1"/>
    </xf>
    <xf numFmtId="0" fontId="2" fillId="0" borderId="12" xfId="0" applyFont="1" applyBorder="1" applyAlignment="1">
      <alignment horizontal="justify" vertical="top" wrapText="1"/>
    </xf>
    <xf numFmtId="0" fontId="2" fillId="0" borderId="0" xfId="0" applyFont="1" applyAlignment="1">
      <alignment horizontal="left" wrapText="1"/>
    </xf>
    <xf numFmtId="0" fontId="2" fillId="0" borderId="12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top" wrapText="1"/>
    </xf>
    <xf numFmtId="0" fontId="6" fillId="0" borderId="18" xfId="0" applyFont="1" applyBorder="1" applyAlignment="1">
      <alignment horizontal="center" wrapText="1"/>
    </xf>
    <xf numFmtId="0" fontId="6" fillId="0" borderId="19" xfId="0" applyFont="1" applyBorder="1" applyAlignment="1">
      <alignment horizontal="center" wrapText="1"/>
    </xf>
    <xf numFmtId="0" fontId="1" fillId="0" borderId="26" xfId="0" applyFont="1" applyBorder="1" applyAlignment="1">
      <alignment horizontal="left" wrapText="1"/>
    </xf>
    <xf numFmtId="0" fontId="1" fillId="0" borderId="27" xfId="0" applyFont="1" applyBorder="1" applyAlignment="1">
      <alignment horizontal="left" wrapText="1"/>
    </xf>
    <xf numFmtId="0" fontId="1" fillId="0" borderId="28" xfId="0" applyFont="1" applyBorder="1" applyAlignment="1">
      <alignment horizontal="left" wrapText="1"/>
    </xf>
    <xf numFmtId="0" fontId="7" fillId="0" borderId="19" xfId="0" applyFont="1" applyBorder="1" applyAlignment="1">
      <alignment horizontal="left" wrapText="1"/>
    </xf>
    <xf numFmtId="0" fontId="7" fillId="0" borderId="20" xfId="0" applyFont="1" applyBorder="1" applyAlignment="1">
      <alignment horizontal="left" wrapText="1"/>
    </xf>
    <xf numFmtId="0" fontId="1" fillId="0" borderId="14" xfId="0" applyFont="1" applyBorder="1" applyAlignment="1">
      <alignment horizontal="left" wrapText="1"/>
    </xf>
    <xf numFmtId="0" fontId="1" fillId="0" borderId="22" xfId="0" applyFont="1" applyBorder="1" applyAlignment="1">
      <alignment horizontal="left" wrapText="1"/>
    </xf>
    <xf numFmtId="0" fontId="6" fillId="0" borderId="12" xfId="0" applyFont="1" applyBorder="1" applyAlignment="1">
      <alignment horizontal="center" wrapText="1"/>
    </xf>
    <xf numFmtId="0" fontId="6" fillId="0" borderId="21" xfId="0" applyFont="1" applyBorder="1" applyAlignment="1">
      <alignment horizontal="left" wrapText="1"/>
    </xf>
    <xf numFmtId="0" fontId="6" fillId="0" borderId="14" xfId="0" applyFont="1" applyBorder="1" applyAlignment="1">
      <alignment horizontal="left" wrapText="1"/>
    </xf>
    <xf numFmtId="0" fontId="6" fillId="0" borderId="18" xfId="0" applyFont="1" applyBorder="1" applyAlignment="1">
      <alignment horizontal="left" wrapText="1"/>
    </xf>
    <xf numFmtId="0" fontId="6" fillId="0" borderId="19" xfId="0" applyFont="1" applyBorder="1" applyAlignment="1">
      <alignment horizontal="left" wrapText="1"/>
    </xf>
    <xf numFmtId="0" fontId="3" fillId="0" borderId="0" xfId="0" applyFont="1" applyAlignment="1">
      <alignment horizontal="left"/>
    </xf>
    <xf numFmtId="0" fontId="14" fillId="0" borderId="0" xfId="1" applyFont="1" applyAlignment="1" applyProtection="1">
      <alignment horizontal="left" wrapText="1"/>
    </xf>
    <xf numFmtId="0" fontId="9" fillId="0" borderId="0" xfId="1" applyFont="1" applyAlignment="1" applyProtection="1">
      <alignment horizontal="left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zakupki.gov.ru/epz/orderplan/pg2020/general-info.html?plan-number=202001231000009001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5"/>
  <sheetViews>
    <sheetView tabSelected="1" workbookViewId="0">
      <selection sqref="A1:I1"/>
    </sheetView>
  </sheetViews>
  <sheetFormatPr defaultRowHeight="12.75" x14ac:dyDescent="0.2"/>
  <cols>
    <col min="1" max="1" width="26.28515625" style="1" customWidth="1"/>
    <col min="2" max="2" width="24.28515625" style="1" customWidth="1"/>
    <col min="3" max="3" width="13.140625" style="1" customWidth="1"/>
    <col min="4" max="4" width="12.42578125" style="1" customWidth="1"/>
    <col min="5" max="5" width="12.85546875" style="1" customWidth="1"/>
    <col min="6" max="6" width="12.7109375" style="1" customWidth="1"/>
    <col min="7" max="7" width="14.7109375" style="1" customWidth="1"/>
    <col min="8" max="8" width="12.5703125" style="1" customWidth="1"/>
    <col min="9" max="9" width="13.42578125" style="1" customWidth="1"/>
    <col min="10" max="16384" width="9.140625" style="1"/>
  </cols>
  <sheetData>
    <row r="1" spans="1:9" s="30" customFormat="1" ht="31.5" customHeight="1" thickBot="1" x14ac:dyDescent="0.3">
      <c r="A1" s="77" t="s">
        <v>53</v>
      </c>
      <c r="B1" s="78"/>
      <c r="C1" s="78"/>
      <c r="D1" s="78"/>
      <c r="E1" s="78"/>
      <c r="F1" s="78"/>
      <c r="G1" s="78"/>
      <c r="H1" s="78"/>
      <c r="I1" s="78"/>
    </row>
    <row r="2" spans="1:9" ht="19.5" customHeight="1" x14ac:dyDescent="0.25">
      <c r="A2" s="85" t="s">
        <v>0</v>
      </c>
      <c r="B2" s="86"/>
      <c r="C2" s="79" t="s">
        <v>60</v>
      </c>
      <c r="D2" s="79"/>
      <c r="E2" s="79"/>
      <c r="F2" s="79"/>
      <c r="G2" s="79"/>
      <c r="H2" s="79"/>
      <c r="I2" s="80"/>
    </row>
    <row r="3" spans="1:9" ht="28.5" customHeight="1" x14ac:dyDescent="0.2">
      <c r="A3" s="71" t="s">
        <v>1</v>
      </c>
      <c r="B3" s="72"/>
      <c r="C3" s="65" t="s">
        <v>2</v>
      </c>
      <c r="D3" s="66"/>
      <c r="E3" s="66"/>
      <c r="F3" s="66"/>
      <c r="G3" s="66"/>
      <c r="H3" s="66"/>
      <c r="I3" s="67"/>
    </row>
    <row r="4" spans="1:9" ht="22.5" customHeight="1" x14ac:dyDescent="0.2">
      <c r="A4" s="71" t="s">
        <v>3</v>
      </c>
      <c r="B4" s="72"/>
      <c r="C4" s="57" t="s">
        <v>70</v>
      </c>
      <c r="D4" s="57"/>
      <c r="E4" s="57"/>
      <c r="F4" s="57"/>
      <c r="G4" s="57"/>
      <c r="H4" s="57"/>
      <c r="I4" s="58"/>
    </row>
    <row r="5" spans="1:9" ht="33.75" customHeight="1" thickBot="1" x14ac:dyDescent="0.25">
      <c r="A5" s="73" t="s">
        <v>4</v>
      </c>
      <c r="B5" s="74"/>
      <c r="C5" s="87" t="s">
        <v>5</v>
      </c>
      <c r="D5" s="88"/>
      <c r="E5" s="88"/>
      <c r="F5" s="88"/>
      <c r="G5" s="88"/>
      <c r="H5" s="88"/>
      <c r="I5" s="89"/>
    </row>
    <row r="6" spans="1:9" ht="13.5" thickBot="1" x14ac:dyDescent="0.25">
      <c r="A6" s="6"/>
    </row>
    <row r="7" spans="1:9" ht="13.5" thickBot="1" x14ac:dyDescent="0.25">
      <c r="A7" s="59" t="s">
        <v>6</v>
      </c>
      <c r="B7" s="34"/>
      <c r="C7" s="59" t="s">
        <v>9</v>
      </c>
      <c r="D7" s="59" t="s">
        <v>10</v>
      </c>
      <c r="E7" s="59" t="s">
        <v>11</v>
      </c>
      <c r="F7" s="68" t="s">
        <v>12</v>
      </c>
      <c r="G7" s="69"/>
      <c r="H7" s="70"/>
      <c r="I7" s="59" t="s">
        <v>13</v>
      </c>
    </row>
    <row r="8" spans="1:9" ht="69" customHeight="1" thickBot="1" x14ac:dyDescent="0.25">
      <c r="A8" s="60"/>
      <c r="B8" s="5" t="s">
        <v>52</v>
      </c>
      <c r="C8" s="60"/>
      <c r="D8" s="60"/>
      <c r="E8" s="60"/>
      <c r="F8" s="5" t="s">
        <v>14</v>
      </c>
      <c r="G8" s="5" t="s">
        <v>15</v>
      </c>
      <c r="H8" s="5" t="s">
        <v>16</v>
      </c>
      <c r="I8" s="60"/>
    </row>
    <row r="9" spans="1:9" ht="13.5" thickBot="1" x14ac:dyDescent="0.25">
      <c r="A9" s="4">
        <v>1</v>
      </c>
      <c r="B9" s="5">
        <v>2</v>
      </c>
      <c r="C9" s="5">
        <v>3</v>
      </c>
      <c r="D9" s="5">
        <v>4</v>
      </c>
      <c r="E9" s="5">
        <v>5</v>
      </c>
      <c r="F9" s="5">
        <v>6</v>
      </c>
      <c r="G9" s="5">
        <v>7</v>
      </c>
      <c r="H9" s="5">
        <v>8</v>
      </c>
      <c r="I9" s="5">
        <v>9</v>
      </c>
    </row>
    <row r="10" spans="1:9" ht="42" customHeight="1" thickBot="1" x14ac:dyDescent="0.25">
      <c r="A10" s="7" t="s">
        <v>17</v>
      </c>
      <c r="B10" s="8" t="s">
        <v>18</v>
      </c>
      <c r="C10" s="22">
        <f>1+1+1</f>
        <v>3</v>
      </c>
      <c r="D10" s="22">
        <v>3</v>
      </c>
      <c r="E10" s="9">
        <f>12033.33+19000+19000</f>
        <v>50033.33</v>
      </c>
      <c r="F10" s="10"/>
      <c r="G10" s="10"/>
      <c r="H10" s="10"/>
      <c r="I10" s="10"/>
    </row>
    <row r="11" spans="1:9" ht="41.25" customHeight="1" thickBot="1" x14ac:dyDescent="0.25">
      <c r="A11" s="7" t="s">
        <v>19</v>
      </c>
      <c r="B11" s="8" t="s">
        <v>20</v>
      </c>
      <c r="C11" s="22">
        <f>3+3+3</f>
        <v>9</v>
      </c>
      <c r="D11" s="22">
        <v>9</v>
      </c>
      <c r="E11" s="9">
        <f>32300.01+51000+51000</f>
        <v>134300.01</v>
      </c>
      <c r="F11" s="3"/>
      <c r="G11" s="10"/>
      <c r="H11" s="10"/>
      <c r="I11" s="10"/>
    </row>
    <row r="12" spans="1:9" ht="40.5" customHeight="1" thickBot="1" x14ac:dyDescent="0.25">
      <c r="A12" s="7" t="s">
        <v>21</v>
      </c>
      <c r="B12" s="8" t="s">
        <v>20</v>
      </c>
      <c r="C12" s="22">
        <f>2+2+2</f>
        <v>6</v>
      </c>
      <c r="D12" s="22">
        <v>6</v>
      </c>
      <c r="E12" s="9">
        <f>22800+36000+36000</f>
        <v>94800</v>
      </c>
      <c r="F12" s="3"/>
      <c r="G12" s="10"/>
      <c r="H12" s="10"/>
      <c r="I12" s="10"/>
    </row>
    <row r="13" spans="1:9" ht="41.25" customHeight="1" thickBot="1" x14ac:dyDescent="0.25">
      <c r="A13" s="7" t="s">
        <v>22</v>
      </c>
      <c r="B13" s="8" t="s">
        <v>23</v>
      </c>
      <c r="C13" s="22">
        <f>1+1+1</f>
        <v>3</v>
      </c>
      <c r="D13" s="22">
        <v>3</v>
      </c>
      <c r="E13" s="9">
        <f>13033.33+17000+17000</f>
        <v>47033.33</v>
      </c>
      <c r="F13" s="3"/>
      <c r="G13" s="10"/>
      <c r="H13" s="10"/>
      <c r="I13" s="10"/>
    </row>
    <row r="14" spans="1:9" ht="43.5" customHeight="1" thickBot="1" x14ac:dyDescent="0.25">
      <c r="A14" s="7" t="s">
        <v>24</v>
      </c>
      <c r="B14" s="8" t="s">
        <v>23</v>
      </c>
      <c r="C14" s="22">
        <f>32+32+32</f>
        <v>96</v>
      </c>
      <c r="D14" s="22">
        <v>96</v>
      </c>
      <c r="E14" s="9">
        <f>344533.44+544000+544000</f>
        <v>1432533.44</v>
      </c>
      <c r="F14" s="3"/>
      <c r="G14" s="10"/>
      <c r="H14" s="10"/>
      <c r="I14" s="10"/>
    </row>
    <row r="15" spans="1:9" ht="42.75" customHeight="1" thickBot="1" x14ac:dyDescent="0.25">
      <c r="A15" s="7" t="s">
        <v>25</v>
      </c>
      <c r="B15" s="8" t="s">
        <v>23</v>
      </c>
      <c r="C15" s="22">
        <f>32+32+32</f>
        <v>96</v>
      </c>
      <c r="D15" s="22">
        <v>96</v>
      </c>
      <c r="E15" s="9">
        <f>304000+480000+480000</f>
        <v>1264000</v>
      </c>
      <c r="F15" s="3"/>
      <c r="G15" s="10"/>
      <c r="H15" s="10"/>
      <c r="I15" s="10"/>
    </row>
    <row r="16" spans="1:9" ht="13.5" thickBot="1" x14ac:dyDescent="0.25">
      <c r="A16" s="11"/>
    </row>
    <row r="17" spans="1:9" ht="42" customHeight="1" x14ac:dyDescent="0.25">
      <c r="A17" s="85" t="s">
        <v>0</v>
      </c>
      <c r="B17" s="86"/>
      <c r="C17" s="79" t="s">
        <v>26</v>
      </c>
      <c r="D17" s="79"/>
      <c r="E17" s="79"/>
      <c r="F17" s="79"/>
      <c r="G17" s="79"/>
      <c r="H17" s="79"/>
      <c r="I17" s="80"/>
    </row>
    <row r="18" spans="1:9" ht="28.5" customHeight="1" x14ac:dyDescent="0.2">
      <c r="A18" s="71" t="s">
        <v>1</v>
      </c>
      <c r="B18" s="72"/>
      <c r="C18" s="57" t="s">
        <v>2</v>
      </c>
      <c r="D18" s="57"/>
      <c r="E18" s="57"/>
      <c r="F18" s="57"/>
      <c r="G18" s="57"/>
      <c r="H18" s="57"/>
      <c r="I18" s="58"/>
    </row>
    <row r="19" spans="1:9" ht="22.5" customHeight="1" x14ac:dyDescent="0.2">
      <c r="A19" s="71" t="s">
        <v>3</v>
      </c>
      <c r="B19" s="72"/>
      <c r="C19" s="57" t="s">
        <v>70</v>
      </c>
      <c r="D19" s="57"/>
      <c r="E19" s="57"/>
      <c r="F19" s="57"/>
      <c r="G19" s="57"/>
      <c r="H19" s="57"/>
      <c r="I19" s="58"/>
    </row>
    <row r="20" spans="1:9" ht="33.75" customHeight="1" thickBot="1" x14ac:dyDescent="0.25">
      <c r="A20" s="73" t="s">
        <v>4</v>
      </c>
      <c r="B20" s="74"/>
      <c r="C20" s="63" t="s">
        <v>27</v>
      </c>
      <c r="D20" s="63"/>
      <c r="E20" s="63"/>
      <c r="F20" s="63"/>
      <c r="G20" s="63"/>
      <c r="H20" s="63"/>
      <c r="I20" s="64"/>
    </row>
    <row r="21" spans="1:9" ht="13.5" thickBot="1" x14ac:dyDescent="0.25">
      <c r="A21" s="6"/>
    </row>
    <row r="22" spans="1:9" ht="13.5" thickBot="1" x14ac:dyDescent="0.25">
      <c r="A22" s="59" t="s">
        <v>6</v>
      </c>
      <c r="B22" s="34"/>
      <c r="C22" s="59" t="s">
        <v>9</v>
      </c>
      <c r="D22" s="59" t="s">
        <v>10</v>
      </c>
      <c r="E22" s="59" t="s">
        <v>11</v>
      </c>
      <c r="F22" s="68" t="s">
        <v>12</v>
      </c>
      <c r="G22" s="69"/>
      <c r="H22" s="70"/>
      <c r="I22" s="59" t="s">
        <v>13</v>
      </c>
    </row>
    <row r="23" spans="1:9" ht="74.25" customHeight="1" thickBot="1" x14ac:dyDescent="0.25">
      <c r="A23" s="60"/>
      <c r="B23" s="5" t="s">
        <v>52</v>
      </c>
      <c r="C23" s="60"/>
      <c r="D23" s="60"/>
      <c r="E23" s="60"/>
      <c r="F23" s="5" t="s">
        <v>14</v>
      </c>
      <c r="G23" s="5" t="s">
        <v>15</v>
      </c>
      <c r="H23" s="5" t="s">
        <v>16</v>
      </c>
      <c r="I23" s="60"/>
    </row>
    <row r="24" spans="1:9" ht="13.5" thickBot="1" x14ac:dyDescent="0.25">
      <c r="A24" s="4">
        <v>1</v>
      </c>
      <c r="B24" s="5">
        <v>2</v>
      </c>
      <c r="C24" s="5">
        <v>3</v>
      </c>
      <c r="D24" s="5">
        <v>4</v>
      </c>
      <c r="E24" s="5">
        <v>5</v>
      </c>
      <c r="F24" s="5">
        <v>6</v>
      </c>
      <c r="G24" s="5">
        <v>7</v>
      </c>
      <c r="H24" s="5">
        <v>8</v>
      </c>
      <c r="I24" s="5">
        <v>9</v>
      </c>
    </row>
    <row r="25" spans="1:9" ht="39" thickBot="1" x14ac:dyDescent="0.25">
      <c r="A25" s="7" t="s">
        <v>17</v>
      </c>
      <c r="B25" s="8" t="s">
        <v>18</v>
      </c>
      <c r="C25" s="3"/>
      <c r="D25" s="15"/>
      <c r="E25" s="9"/>
      <c r="F25" s="10"/>
      <c r="G25" s="10"/>
      <c r="H25" s="10"/>
      <c r="I25" s="10"/>
    </row>
    <row r="26" spans="1:9" ht="39" thickBot="1" x14ac:dyDescent="0.25">
      <c r="A26" s="7" t="s">
        <v>19</v>
      </c>
      <c r="B26" s="8" t="s">
        <v>20</v>
      </c>
      <c r="C26" s="3"/>
      <c r="D26" s="15"/>
      <c r="E26" s="9"/>
      <c r="F26" s="10"/>
      <c r="G26" s="10"/>
      <c r="H26" s="10"/>
      <c r="I26" s="10"/>
    </row>
    <row r="27" spans="1:9" ht="39" thickBot="1" x14ac:dyDescent="0.25">
      <c r="A27" s="7" t="s">
        <v>28</v>
      </c>
      <c r="B27" s="8" t="s">
        <v>20</v>
      </c>
      <c r="C27" s="3"/>
      <c r="D27" s="15"/>
      <c r="E27" s="9"/>
      <c r="F27" s="10"/>
      <c r="G27" s="10"/>
      <c r="H27" s="10"/>
      <c r="I27" s="10"/>
    </row>
    <row r="28" spans="1:9" ht="26.25" thickBot="1" x14ac:dyDescent="0.25">
      <c r="A28" s="7" t="s">
        <v>31</v>
      </c>
      <c r="B28" s="8" t="s">
        <v>32</v>
      </c>
      <c r="C28" s="15"/>
      <c r="D28" s="15"/>
      <c r="E28" s="9"/>
      <c r="F28" s="15"/>
      <c r="G28" s="10"/>
      <c r="H28" s="10"/>
      <c r="I28" s="10"/>
    </row>
    <row r="29" spans="1:9" ht="26.25" thickBot="1" x14ac:dyDescent="0.25">
      <c r="A29" s="7" t="s">
        <v>33</v>
      </c>
      <c r="B29" s="8" t="s">
        <v>32</v>
      </c>
      <c r="C29" s="15"/>
      <c r="D29" s="15"/>
      <c r="E29" s="9"/>
      <c r="F29" s="15"/>
      <c r="G29" s="10"/>
      <c r="H29" s="10"/>
      <c r="I29" s="10"/>
    </row>
    <row r="30" spans="1:9" ht="13.5" thickBot="1" x14ac:dyDescent="0.25">
      <c r="A30" s="39"/>
      <c r="B30" s="19"/>
      <c r="C30" s="33"/>
      <c r="D30" s="33"/>
      <c r="E30" s="40"/>
      <c r="F30" s="33"/>
      <c r="G30" s="36"/>
      <c r="H30" s="36"/>
      <c r="I30" s="41"/>
    </row>
    <row r="31" spans="1:9" ht="34.5" customHeight="1" x14ac:dyDescent="0.25">
      <c r="A31" s="51" t="s">
        <v>0</v>
      </c>
      <c r="B31" s="52"/>
      <c r="C31" s="53" t="s">
        <v>61</v>
      </c>
      <c r="D31" s="53"/>
      <c r="E31" s="53"/>
      <c r="F31" s="53"/>
      <c r="G31" s="53"/>
      <c r="H31" s="53"/>
      <c r="I31" s="54"/>
    </row>
    <row r="32" spans="1:9" ht="22.5" customHeight="1" x14ac:dyDescent="0.2">
      <c r="A32" s="55" t="s">
        <v>1</v>
      </c>
      <c r="B32" s="56"/>
      <c r="C32" s="57" t="s">
        <v>2</v>
      </c>
      <c r="D32" s="57"/>
      <c r="E32" s="57"/>
      <c r="F32" s="57"/>
      <c r="G32" s="57"/>
      <c r="H32" s="57"/>
      <c r="I32" s="58"/>
    </row>
    <row r="33" spans="1:9" ht="12.75" customHeight="1" x14ac:dyDescent="0.2">
      <c r="A33" s="55" t="s">
        <v>3</v>
      </c>
      <c r="B33" s="56"/>
      <c r="C33" s="57" t="s">
        <v>70</v>
      </c>
      <c r="D33" s="57"/>
      <c r="E33" s="57"/>
      <c r="F33" s="57"/>
      <c r="G33" s="57"/>
      <c r="H33" s="57"/>
      <c r="I33" s="58"/>
    </row>
    <row r="34" spans="1:9" ht="29.25" customHeight="1" thickBot="1" x14ac:dyDescent="0.25">
      <c r="A34" s="61" t="s">
        <v>4</v>
      </c>
      <c r="B34" s="62"/>
      <c r="C34" s="63" t="s">
        <v>27</v>
      </c>
      <c r="D34" s="63"/>
      <c r="E34" s="63"/>
      <c r="F34" s="63"/>
      <c r="G34" s="63"/>
      <c r="H34" s="63"/>
      <c r="I34" s="64"/>
    </row>
    <row r="35" spans="1:9" ht="13.5" thickBot="1" x14ac:dyDescent="0.25">
      <c r="A35" s="6"/>
    </row>
    <row r="36" spans="1:9" ht="13.5" thickBot="1" x14ac:dyDescent="0.25">
      <c r="A36" s="59" t="s">
        <v>6</v>
      </c>
      <c r="B36" s="34" t="s">
        <v>7</v>
      </c>
      <c r="C36" s="59" t="s">
        <v>9</v>
      </c>
      <c r="D36" s="59" t="s">
        <v>10</v>
      </c>
      <c r="E36" s="59" t="s">
        <v>11</v>
      </c>
      <c r="F36" s="68" t="s">
        <v>12</v>
      </c>
      <c r="G36" s="69"/>
      <c r="H36" s="70"/>
      <c r="I36" s="59" t="s">
        <v>13</v>
      </c>
    </row>
    <row r="37" spans="1:9" ht="77.25" thickBot="1" x14ac:dyDescent="0.25">
      <c r="A37" s="60"/>
      <c r="B37" s="5" t="s">
        <v>8</v>
      </c>
      <c r="C37" s="60"/>
      <c r="D37" s="60"/>
      <c r="E37" s="60"/>
      <c r="F37" s="5" t="s">
        <v>14</v>
      </c>
      <c r="G37" s="5" t="s">
        <v>15</v>
      </c>
      <c r="H37" s="5" t="s">
        <v>16</v>
      </c>
      <c r="I37" s="60"/>
    </row>
    <row r="38" spans="1:9" ht="13.5" thickBot="1" x14ac:dyDescent="0.25">
      <c r="A38" s="4">
        <v>1</v>
      </c>
      <c r="B38" s="5">
        <v>2</v>
      </c>
      <c r="C38" s="5">
        <v>3</v>
      </c>
      <c r="D38" s="5">
        <v>4</v>
      </c>
      <c r="E38" s="5">
        <v>5</v>
      </c>
      <c r="F38" s="5">
        <v>6</v>
      </c>
      <c r="G38" s="5">
        <v>7</v>
      </c>
      <c r="H38" s="5">
        <v>8</v>
      </c>
      <c r="I38" s="5">
        <v>9</v>
      </c>
    </row>
    <row r="39" spans="1:9" ht="39" thickBot="1" x14ac:dyDescent="0.25">
      <c r="A39" s="7" t="s">
        <v>17</v>
      </c>
      <c r="B39" s="8" t="s">
        <v>18</v>
      </c>
      <c r="C39" s="3">
        <f>1+1+1</f>
        <v>3</v>
      </c>
      <c r="D39" s="3">
        <v>3</v>
      </c>
      <c r="E39" s="9">
        <f>6800+17000+17000</f>
        <v>40800</v>
      </c>
      <c r="F39" s="10"/>
      <c r="G39" s="10"/>
      <c r="H39" s="10"/>
      <c r="I39" s="10"/>
    </row>
    <row r="40" spans="1:9" ht="39" thickBot="1" x14ac:dyDescent="0.25">
      <c r="A40" s="7" t="s">
        <v>19</v>
      </c>
      <c r="B40" s="8" t="s">
        <v>20</v>
      </c>
      <c r="C40" s="3">
        <f>4+4+4</f>
        <v>12</v>
      </c>
      <c r="D40" s="3">
        <v>12</v>
      </c>
      <c r="E40" s="9">
        <f>24320+60800+60800</f>
        <v>145920</v>
      </c>
      <c r="F40" s="3"/>
      <c r="G40" s="10"/>
      <c r="H40" s="10"/>
      <c r="I40" s="10"/>
    </row>
    <row r="41" spans="1:9" ht="39" thickBot="1" x14ac:dyDescent="0.25">
      <c r="A41" s="7" t="s">
        <v>28</v>
      </c>
      <c r="B41" s="8" t="s">
        <v>20</v>
      </c>
      <c r="C41" s="3">
        <v>22</v>
      </c>
      <c r="D41" s="3">
        <v>22</v>
      </c>
      <c r="E41" s="9">
        <v>310200</v>
      </c>
      <c r="F41" s="3"/>
      <c r="G41" s="10"/>
      <c r="H41" s="10"/>
      <c r="I41" s="10"/>
    </row>
    <row r="42" spans="1:9" ht="26.25" thickBot="1" x14ac:dyDescent="0.25">
      <c r="A42" s="7" t="s">
        <v>31</v>
      </c>
      <c r="B42" s="8" t="s">
        <v>32</v>
      </c>
      <c r="C42" s="3">
        <v>1</v>
      </c>
      <c r="D42" s="3">
        <v>1</v>
      </c>
      <c r="E42" s="9">
        <v>11428.7</v>
      </c>
      <c r="F42" s="3"/>
      <c r="G42" s="10"/>
      <c r="H42" s="10"/>
      <c r="I42" s="10"/>
    </row>
    <row r="43" spans="1:9" ht="26.25" thickBot="1" x14ac:dyDescent="0.25">
      <c r="A43" s="7" t="s">
        <v>33</v>
      </c>
      <c r="B43" s="8" t="s">
        <v>32</v>
      </c>
      <c r="C43" s="3">
        <v>6</v>
      </c>
      <c r="D43" s="3">
        <v>6</v>
      </c>
      <c r="E43" s="9">
        <v>47880</v>
      </c>
      <c r="F43" s="3"/>
      <c r="G43" s="10"/>
      <c r="H43" s="10"/>
      <c r="I43" s="10"/>
    </row>
    <row r="44" spans="1:9" ht="13.5" thickBot="1" x14ac:dyDescent="0.25">
      <c r="A44" s="39"/>
      <c r="B44" s="19"/>
      <c r="C44" s="33"/>
      <c r="D44" s="33"/>
      <c r="E44" s="40"/>
      <c r="F44" s="33"/>
      <c r="G44" s="36"/>
      <c r="H44" s="36"/>
      <c r="I44" s="41"/>
    </row>
    <row r="45" spans="1:9" ht="30" customHeight="1" x14ac:dyDescent="0.25">
      <c r="A45" s="51" t="s">
        <v>0</v>
      </c>
      <c r="B45" s="52"/>
      <c r="C45" s="53" t="s">
        <v>55</v>
      </c>
      <c r="D45" s="53"/>
      <c r="E45" s="53"/>
      <c r="F45" s="53"/>
      <c r="G45" s="53"/>
      <c r="H45" s="53"/>
      <c r="I45" s="54"/>
    </row>
    <row r="46" spans="1:9" ht="22.5" customHeight="1" x14ac:dyDescent="0.2">
      <c r="A46" s="55" t="s">
        <v>1</v>
      </c>
      <c r="B46" s="56"/>
      <c r="C46" s="57" t="s">
        <v>2</v>
      </c>
      <c r="D46" s="57"/>
      <c r="E46" s="57"/>
      <c r="F46" s="57"/>
      <c r="G46" s="57"/>
      <c r="H46" s="57"/>
      <c r="I46" s="58"/>
    </row>
    <row r="47" spans="1:9" ht="12.75" customHeight="1" x14ac:dyDescent="0.2">
      <c r="A47" s="55" t="s">
        <v>3</v>
      </c>
      <c r="B47" s="56"/>
      <c r="C47" s="57" t="s">
        <v>70</v>
      </c>
      <c r="D47" s="57"/>
      <c r="E47" s="57"/>
      <c r="F47" s="57"/>
      <c r="G47" s="57"/>
      <c r="H47" s="57"/>
      <c r="I47" s="58"/>
    </row>
    <row r="48" spans="1:9" ht="37.5" customHeight="1" thickBot="1" x14ac:dyDescent="0.25">
      <c r="A48" s="61" t="s">
        <v>4</v>
      </c>
      <c r="B48" s="62"/>
      <c r="C48" s="63" t="s">
        <v>27</v>
      </c>
      <c r="D48" s="63"/>
      <c r="E48" s="63"/>
      <c r="F48" s="63"/>
      <c r="G48" s="63"/>
      <c r="H48" s="63"/>
      <c r="I48" s="64"/>
    </row>
    <row r="49" spans="1:9" ht="13.5" thickBot="1" x14ac:dyDescent="0.25">
      <c r="A49" s="14"/>
    </row>
    <row r="50" spans="1:9" ht="13.5" thickBot="1" x14ac:dyDescent="0.25">
      <c r="A50" s="59" t="s">
        <v>6</v>
      </c>
      <c r="B50" s="34" t="s">
        <v>7</v>
      </c>
      <c r="C50" s="59" t="s">
        <v>9</v>
      </c>
      <c r="D50" s="59" t="s">
        <v>10</v>
      </c>
      <c r="E50" s="59" t="s">
        <v>11</v>
      </c>
      <c r="F50" s="68" t="s">
        <v>12</v>
      </c>
      <c r="G50" s="69"/>
      <c r="H50" s="70"/>
      <c r="I50" s="59" t="s">
        <v>13</v>
      </c>
    </row>
    <row r="51" spans="1:9" ht="77.25" thickBot="1" x14ac:dyDescent="0.25">
      <c r="A51" s="60"/>
      <c r="B51" s="5" t="s">
        <v>8</v>
      </c>
      <c r="C51" s="60"/>
      <c r="D51" s="60"/>
      <c r="E51" s="60"/>
      <c r="F51" s="5" t="s">
        <v>14</v>
      </c>
      <c r="G51" s="5" t="s">
        <v>15</v>
      </c>
      <c r="H51" s="5" t="s">
        <v>16</v>
      </c>
      <c r="I51" s="60"/>
    </row>
    <row r="52" spans="1:9" ht="13.5" thickBot="1" x14ac:dyDescent="0.25">
      <c r="A52" s="4">
        <v>1</v>
      </c>
      <c r="B52" s="5">
        <v>2</v>
      </c>
      <c r="C52" s="5">
        <v>3</v>
      </c>
      <c r="D52" s="5">
        <v>4</v>
      </c>
      <c r="E52" s="5">
        <v>5</v>
      </c>
      <c r="F52" s="5">
        <v>6</v>
      </c>
      <c r="G52" s="5">
        <v>7</v>
      </c>
      <c r="H52" s="5">
        <v>8</v>
      </c>
      <c r="I52" s="5">
        <v>9</v>
      </c>
    </row>
    <row r="53" spans="1:9" ht="39" thickBot="1" x14ac:dyDescent="0.25">
      <c r="A53" s="7" t="s">
        <v>17</v>
      </c>
      <c r="B53" s="8" t="s">
        <v>20</v>
      </c>
      <c r="C53" s="15"/>
      <c r="D53" s="15"/>
      <c r="E53" s="9"/>
      <c r="F53" s="12"/>
      <c r="G53" s="12"/>
      <c r="H53" s="15"/>
      <c r="I53" s="15"/>
    </row>
    <row r="54" spans="1:9" ht="39" thickBot="1" x14ac:dyDescent="0.25">
      <c r="A54" s="7" t="s">
        <v>34</v>
      </c>
      <c r="B54" s="8" t="s">
        <v>20</v>
      </c>
      <c r="C54" s="15"/>
      <c r="D54" s="15"/>
      <c r="E54" s="9"/>
      <c r="F54" s="12"/>
      <c r="G54" s="12"/>
      <c r="H54" s="15"/>
      <c r="I54" s="15"/>
    </row>
    <row r="55" spans="1:9" ht="39" thickBot="1" x14ac:dyDescent="0.25">
      <c r="A55" s="7" t="s">
        <v>28</v>
      </c>
      <c r="B55" s="8" t="s">
        <v>20</v>
      </c>
      <c r="C55" s="15"/>
      <c r="D55" s="15"/>
      <c r="E55" s="9"/>
      <c r="F55" s="15"/>
      <c r="G55" s="10"/>
      <c r="H55" s="10"/>
      <c r="I55" s="10"/>
    </row>
    <row r="56" spans="1:9" ht="26.25" thickBot="1" x14ac:dyDescent="0.25">
      <c r="A56" s="7" t="s">
        <v>31</v>
      </c>
      <c r="B56" s="8" t="s">
        <v>32</v>
      </c>
      <c r="C56" s="15"/>
      <c r="D56" s="15"/>
      <c r="E56" s="9"/>
      <c r="F56" s="15"/>
      <c r="G56" s="10"/>
      <c r="H56" s="10"/>
      <c r="I56" s="10"/>
    </row>
    <row r="57" spans="1:9" ht="26.25" thickBot="1" x14ac:dyDescent="0.25">
      <c r="A57" s="7" t="s">
        <v>33</v>
      </c>
      <c r="B57" s="8" t="s">
        <v>32</v>
      </c>
      <c r="C57" s="15"/>
      <c r="D57" s="15"/>
      <c r="E57" s="9"/>
      <c r="F57" s="15"/>
      <c r="G57" s="10"/>
      <c r="H57" s="10"/>
      <c r="I57" s="10"/>
    </row>
    <row r="58" spans="1:9" ht="13.5" thickBot="1" x14ac:dyDescent="0.25">
      <c r="A58" s="2"/>
    </row>
    <row r="59" spans="1:9" ht="30" customHeight="1" x14ac:dyDescent="0.25">
      <c r="A59" s="51" t="s">
        <v>0</v>
      </c>
      <c r="B59" s="52"/>
      <c r="C59" s="53" t="s">
        <v>59</v>
      </c>
      <c r="D59" s="53"/>
      <c r="E59" s="53"/>
      <c r="F59" s="53"/>
      <c r="G59" s="53"/>
      <c r="H59" s="53"/>
      <c r="I59" s="54"/>
    </row>
    <row r="60" spans="1:9" ht="22.5" customHeight="1" x14ac:dyDescent="0.2">
      <c r="A60" s="55" t="s">
        <v>1</v>
      </c>
      <c r="B60" s="56"/>
      <c r="C60" s="57" t="s">
        <v>2</v>
      </c>
      <c r="D60" s="57"/>
      <c r="E60" s="57"/>
      <c r="F60" s="57"/>
      <c r="G60" s="57"/>
      <c r="H60" s="57"/>
      <c r="I60" s="58"/>
    </row>
    <row r="61" spans="1:9" ht="12.75" customHeight="1" x14ac:dyDescent="0.2">
      <c r="A61" s="55" t="s">
        <v>3</v>
      </c>
      <c r="B61" s="56"/>
      <c r="C61" s="57" t="s">
        <v>70</v>
      </c>
      <c r="D61" s="57"/>
      <c r="E61" s="57"/>
      <c r="F61" s="57"/>
      <c r="G61" s="57"/>
      <c r="H61" s="57"/>
      <c r="I61" s="58"/>
    </row>
    <row r="62" spans="1:9" ht="37.5" customHeight="1" thickBot="1" x14ac:dyDescent="0.25">
      <c r="A62" s="61" t="s">
        <v>4</v>
      </c>
      <c r="B62" s="62"/>
      <c r="C62" s="63" t="s">
        <v>27</v>
      </c>
      <c r="D62" s="63"/>
      <c r="E62" s="63"/>
      <c r="F62" s="63"/>
      <c r="G62" s="63"/>
      <c r="H62" s="63"/>
      <c r="I62" s="64"/>
    </row>
    <row r="63" spans="1:9" ht="13.5" thickBot="1" x14ac:dyDescent="0.25">
      <c r="A63" s="14"/>
    </row>
    <row r="64" spans="1:9" ht="13.5" thickBot="1" x14ac:dyDescent="0.25">
      <c r="A64" s="59" t="s">
        <v>6</v>
      </c>
      <c r="B64" s="34" t="s">
        <v>7</v>
      </c>
      <c r="C64" s="59" t="s">
        <v>9</v>
      </c>
      <c r="D64" s="59" t="s">
        <v>10</v>
      </c>
      <c r="E64" s="59" t="s">
        <v>11</v>
      </c>
      <c r="F64" s="68" t="s">
        <v>12</v>
      </c>
      <c r="G64" s="69"/>
      <c r="H64" s="70"/>
      <c r="I64" s="59" t="s">
        <v>13</v>
      </c>
    </row>
    <row r="65" spans="1:9" ht="77.25" thickBot="1" x14ac:dyDescent="0.25">
      <c r="A65" s="60"/>
      <c r="B65" s="5" t="s">
        <v>8</v>
      </c>
      <c r="C65" s="60"/>
      <c r="D65" s="60"/>
      <c r="E65" s="60"/>
      <c r="F65" s="5" t="s">
        <v>14</v>
      </c>
      <c r="G65" s="5" t="s">
        <v>15</v>
      </c>
      <c r="H65" s="5" t="s">
        <v>16</v>
      </c>
      <c r="I65" s="60"/>
    </row>
    <row r="66" spans="1:9" ht="13.5" thickBot="1" x14ac:dyDescent="0.25">
      <c r="A66" s="4">
        <v>1</v>
      </c>
      <c r="B66" s="5">
        <v>2</v>
      </c>
      <c r="C66" s="5">
        <v>3</v>
      </c>
      <c r="D66" s="5">
        <v>4</v>
      </c>
      <c r="E66" s="5">
        <v>5</v>
      </c>
      <c r="F66" s="5">
        <v>6</v>
      </c>
      <c r="G66" s="5">
        <v>7</v>
      </c>
      <c r="H66" s="5">
        <v>8</v>
      </c>
      <c r="I66" s="5">
        <v>9</v>
      </c>
    </row>
    <row r="67" spans="1:9" ht="39" thickBot="1" x14ac:dyDescent="0.25">
      <c r="A67" s="7" t="s">
        <v>34</v>
      </c>
      <c r="B67" s="8" t="s">
        <v>20</v>
      </c>
      <c r="C67" s="3">
        <v>1</v>
      </c>
      <c r="D67" s="3">
        <v>1</v>
      </c>
      <c r="E67" s="9">
        <v>15239.59</v>
      </c>
      <c r="F67" s="12"/>
      <c r="G67" s="12"/>
      <c r="H67" s="3"/>
      <c r="I67" s="3"/>
    </row>
    <row r="68" spans="1:9" x14ac:dyDescent="0.2">
      <c r="A68" s="19"/>
      <c r="B68" s="19"/>
      <c r="C68" s="33"/>
      <c r="D68" s="33"/>
      <c r="E68" s="33"/>
      <c r="F68" s="32"/>
      <c r="G68" s="32"/>
      <c r="H68" s="33"/>
      <c r="I68" s="33"/>
    </row>
    <row r="69" spans="1:9" x14ac:dyDescent="0.2">
      <c r="A69" s="14"/>
    </row>
    <row r="70" spans="1:9" ht="13.5" thickBot="1" x14ac:dyDescent="0.25">
      <c r="A70" s="39"/>
      <c r="B70" s="19"/>
      <c r="C70" s="33"/>
      <c r="D70" s="33"/>
      <c r="E70" s="40"/>
      <c r="F70" s="36"/>
      <c r="G70" s="36"/>
      <c r="H70" s="33"/>
      <c r="I70" s="13"/>
    </row>
    <row r="71" spans="1:9" s="28" customFormat="1" ht="22.5" customHeight="1" x14ac:dyDescent="0.25">
      <c r="A71" s="51" t="s">
        <v>0</v>
      </c>
      <c r="B71" s="52"/>
      <c r="C71" s="53" t="s">
        <v>29</v>
      </c>
      <c r="D71" s="53"/>
      <c r="E71" s="53"/>
      <c r="F71" s="53"/>
      <c r="G71" s="53"/>
      <c r="H71" s="53"/>
      <c r="I71" s="54"/>
    </row>
    <row r="72" spans="1:9" s="28" customFormat="1" ht="22.5" customHeight="1" x14ac:dyDescent="0.2">
      <c r="A72" s="55" t="s">
        <v>1</v>
      </c>
      <c r="B72" s="56"/>
      <c r="C72" s="57" t="s">
        <v>2</v>
      </c>
      <c r="D72" s="57"/>
      <c r="E72" s="57"/>
      <c r="F72" s="57"/>
      <c r="G72" s="57"/>
      <c r="H72" s="57"/>
      <c r="I72" s="58"/>
    </row>
    <row r="73" spans="1:9" s="28" customFormat="1" ht="12.75" customHeight="1" x14ac:dyDescent="0.2">
      <c r="A73" s="55" t="s">
        <v>3</v>
      </c>
      <c r="B73" s="56"/>
      <c r="C73" s="57" t="s">
        <v>70</v>
      </c>
      <c r="D73" s="57"/>
      <c r="E73" s="57"/>
      <c r="F73" s="57"/>
      <c r="G73" s="57"/>
      <c r="H73" s="57"/>
      <c r="I73" s="58"/>
    </row>
    <row r="74" spans="1:9" s="28" customFormat="1" ht="27" customHeight="1" thickBot="1" x14ac:dyDescent="0.25">
      <c r="A74" s="61" t="s">
        <v>4</v>
      </c>
      <c r="B74" s="62"/>
      <c r="C74" s="63" t="s">
        <v>30</v>
      </c>
      <c r="D74" s="63"/>
      <c r="E74" s="63"/>
      <c r="F74" s="63"/>
      <c r="G74" s="63"/>
      <c r="H74" s="63"/>
      <c r="I74" s="64"/>
    </row>
    <row r="75" spans="1:9" s="28" customFormat="1" ht="18" customHeight="1" thickBot="1" x14ac:dyDescent="0.3">
      <c r="A75" s="31"/>
      <c r="B75" s="31"/>
      <c r="C75" s="32"/>
      <c r="D75" s="32"/>
      <c r="E75" s="32"/>
      <c r="F75" s="32"/>
      <c r="G75" s="32"/>
      <c r="H75" s="32"/>
      <c r="I75" s="32"/>
    </row>
    <row r="76" spans="1:9" s="28" customFormat="1" x14ac:dyDescent="0.2">
      <c r="A76" s="59" t="s">
        <v>6</v>
      </c>
      <c r="B76" s="35" t="s">
        <v>7</v>
      </c>
      <c r="C76" s="59" t="s">
        <v>9</v>
      </c>
      <c r="D76" s="59" t="s">
        <v>10</v>
      </c>
      <c r="E76" s="59" t="s">
        <v>11</v>
      </c>
      <c r="F76" s="94" t="s">
        <v>12</v>
      </c>
      <c r="G76" s="94"/>
      <c r="H76" s="94"/>
      <c r="I76" s="59" t="s">
        <v>13</v>
      </c>
    </row>
    <row r="77" spans="1:9" ht="77.25" thickBot="1" x14ac:dyDescent="0.25">
      <c r="A77" s="60"/>
      <c r="B77" s="5" t="s">
        <v>8</v>
      </c>
      <c r="C77" s="60"/>
      <c r="D77" s="60"/>
      <c r="E77" s="60"/>
      <c r="F77" s="5" t="s">
        <v>14</v>
      </c>
      <c r="G77" s="5" t="s">
        <v>15</v>
      </c>
      <c r="H77" s="5" t="s">
        <v>16</v>
      </c>
      <c r="I77" s="60"/>
    </row>
    <row r="78" spans="1:9" ht="13.5" thickBot="1" x14ac:dyDescent="0.25">
      <c r="A78" s="4">
        <v>1</v>
      </c>
      <c r="B78" s="5">
        <v>2</v>
      </c>
      <c r="C78" s="5">
        <v>3</v>
      </c>
      <c r="D78" s="5">
        <v>4</v>
      </c>
      <c r="E78" s="5">
        <v>5</v>
      </c>
      <c r="F78" s="5">
        <v>6</v>
      </c>
      <c r="G78" s="5">
        <v>7</v>
      </c>
      <c r="H78" s="5">
        <v>8</v>
      </c>
      <c r="I78" s="5">
        <v>9</v>
      </c>
    </row>
    <row r="79" spans="1:9" ht="39" thickBot="1" x14ac:dyDescent="0.25">
      <c r="A79" s="7" t="s">
        <v>17</v>
      </c>
      <c r="B79" s="8" t="s">
        <v>18</v>
      </c>
      <c r="C79" s="15"/>
      <c r="D79" s="15"/>
      <c r="E79" s="9"/>
      <c r="F79" s="10"/>
      <c r="G79" s="10"/>
      <c r="H79" s="10"/>
      <c r="I79" s="10"/>
    </row>
    <row r="80" spans="1:9" ht="39" thickBot="1" x14ac:dyDescent="0.25">
      <c r="A80" s="7" t="s">
        <v>19</v>
      </c>
      <c r="B80" s="8" t="s">
        <v>20</v>
      </c>
      <c r="C80" s="15"/>
      <c r="D80" s="15"/>
      <c r="E80" s="9"/>
      <c r="F80" s="15"/>
      <c r="G80" s="10"/>
      <c r="H80" s="10"/>
      <c r="I80" s="10"/>
    </row>
    <row r="81" spans="1:9" ht="26.25" thickBot="1" x14ac:dyDescent="0.25">
      <c r="A81" s="7" t="s">
        <v>28</v>
      </c>
      <c r="B81" s="8" t="s">
        <v>37</v>
      </c>
      <c r="C81" s="15"/>
      <c r="D81" s="15"/>
      <c r="E81" s="9"/>
      <c r="F81" s="10" t="s">
        <v>36</v>
      </c>
      <c r="G81" s="10" t="s">
        <v>36</v>
      </c>
      <c r="H81" s="15" t="s">
        <v>36</v>
      </c>
      <c r="I81" s="15" t="s">
        <v>36</v>
      </c>
    </row>
    <row r="82" spans="1:9" ht="26.25" thickBot="1" x14ac:dyDescent="0.25">
      <c r="A82" s="7" t="s">
        <v>31</v>
      </c>
      <c r="B82" s="8" t="s">
        <v>32</v>
      </c>
      <c r="C82" s="15"/>
      <c r="D82" s="15"/>
      <c r="E82" s="9"/>
      <c r="F82" s="15"/>
      <c r="G82" s="10"/>
      <c r="H82" s="10"/>
      <c r="I82" s="10"/>
    </row>
    <row r="83" spans="1:9" x14ac:dyDescent="0.2">
      <c r="A83" s="39"/>
      <c r="B83" s="19"/>
      <c r="C83" s="33"/>
      <c r="D83" s="33"/>
      <c r="E83" s="40"/>
      <c r="F83" s="33"/>
      <c r="G83" s="36"/>
      <c r="H83" s="36"/>
      <c r="I83" s="41"/>
    </row>
    <row r="84" spans="1:9" ht="13.5" thickBot="1" x14ac:dyDescent="0.25">
      <c r="A84" s="39"/>
      <c r="B84" s="19"/>
      <c r="C84" s="33"/>
      <c r="D84" s="33"/>
      <c r="E84" s="40"/>
      <c r="F84" s="33"/>
      <c r="G84" s="36"/>
      <c r="H84" s="36"/>
      <c r="I84" s="41"/>
    </row>
    <row r="85" spans="1:9" ht="30" customHeight="1" x14ac:dyDescent="0.25">
      <c r="A85" s="51" t="s">
        <v>0</v>
      </c>
      <c r="B85" s="52"/>
      <c r="C85" s="53" t="s">
        <v>62</v>
      </c>
      <c r="D85" s="53"/>
      <c r="E85" s="53"/>
      <c r="F85" s="53"/>
      <c r="G85" s="53"/>
      <c r="H85" s="53"/>
      <c r="I85" s="54"/>
    </row>
    <row r="86" spans="1:9" ht="22.5" customHeight="1" x14ac:dyDescent="0.2">
      <c r="A86" s="55" t="s">
        <v>1</v>
      </c>
      <c r="B86" s="56"/>
      <c r="C86" s="65" t="s">
        <v>2</v>
      </c>
      <c r="D86" s="66"/>
      <c r="E86" s="66"/>
      <c r="F86" s="66"/>
      <c r="G86" s="66"/>
      <c r="H86" s="66"/>
      <c r="I86" s="67"/>
    </row>
    <row r="87" spans="1:9" ht="12.75" customHeight="1" x14ac:dyDescent="0.2">
      <c r="A87" s="55" t="s">
        <v>3</v>
      </c>
      <c r="B87" s="56"/>
      <c r="C87" s="57" t="s">
        <v>70</v>
      </c>
      <c r="D87" s="57"/>
      <c r="E87" s="57"/>
      <c r="F87" s="57"/>
      <c r="G87" s="57"/>
      <c r="H87" s="57"/>
      <c r="I87" s="58"/>
    </row>
    <row r="88" spans="1:9" ht="37.5" customHeight="1" thickBot="1" x14ac:dyDescent="0.25">
      <c r="A88" s="61" t="s">
        <v>4</v>
      </c>
      <c r="B88" s="62"/>
      <c r="C88" s="63" t="s">
        <v>35</v>
      </c>
      <c r="D88" s="63"/>
      <c r="E88" s="63"/>
      <c r="F88" s="63"/>
      <c r="G88" s="63"/>
      <c r="H88" s="63"/>
      <c r="I88" s="64"/>
    </row>
    <row r="89" spans="1:9" ht="13.5" thickBot="1" x14ac:dyDescent="0.25">
      <c r="A89" s="14"/>
    </row>
    <row r="90" spans="1:9" ht="13.5" thickBot="1" x14ac:dyDescent="0.25">
      <c r="A90" s="59" t="s">
        <v>6</v>
      </c>
      <c r="B90" s="34" t="s">
        <v>7</v>
      </c>
      <c r="C90" s="59" t="s">
        <v>9</v>
      </c>
      <c r="D90" s="59" t="s">
        <v>10</v>
      </c>
      <c r="E90" s="59" t="s">
        <v>11</v>
      </c>
      <c r="F90" s="68" t="s">
        <v>12</v>
      </c>
      <c r="G90" s="69"/>
      <c r="H90" s="70"/>
      <c r="I90" s="59" t="s">
        <v>13</v>
      </c>
    </row>
    <row r="91" spans="1:9" ht="77.25" thickBot="1" x14ac:dyDescent="0.25">
      <c r="A91" s="60"/>
      <c r="B91" s="5" t="s">
        <v>8</v>
      </c>
      <c r="C91" s="60"/>
      <c r="D91" s="60"/>
      <c r="E91" s="60"/>
      <c r="F91" s="5" t="s">
        <v>14</v>
      </c>
      <c r="G91" s="5" t="s">
        <v>15</v>
      </c>
      <c r="H91" s="5" t="s">
        <v>16</v>
      </c>
      <c r="I91" s="60"/>
    </row>
    <row r="92" spans="1:9" ht="13.5" thickBot="1" x14ac:dyDescent="0.25">
      <c r="A92" s="4">
        <v>1</v>
      </c>
      <c r="B92" s="5">
        <v>2</v>
      </c>
      <c r="C92" s="5">
        <v>3</v>
      </c>
      <c r="D92" s="5">
        <v>4</v>
      </c>
      <c r="E92" s="5">
        <v>5</v>
      </c>
      <c r="F92" s="5">
        <v>6</v>
      </c>
      <c r="G92" s="5">
        <v>7</v>
      </c>
      <c r="H92" s="5">
        <v>8</v>
      </c>
      <c r="I92" s="5">
        <v>9</v>
      </c>
    </row>
    <row r="93" spans="1:9" ht="39" thickBot="1" x14ac:dyDescent="0.25">
      <c r="A93" s="7" t="s">
        <v>34</v>
      </c>
      <c r="B93" s="8" t="s">
        <v>20</v>
      </c>
      <c r="C93" s="3">
        <f>1+1+1</f>
        <v>3</v>
      </c>
      <c r="D93" s="15">
        <v>3</v>
      </c>
      <c r="E93" s="9">
        <f>16855.87+16855.87+16855.87</f>
        <v>50567.61</v>
      </c>
      <c r="F93" s="10" t="s">
        <v>36</v>
      </c>
      <c r="G93" s="10" t="s">
        <v>36</v>
      </c>
      <c r="H93" s="3" t="s">
        <v>36</v>
      </c>
      <c r="I93" s="3" t="s">
        <v>36</v>
      </c>
    </row>
    <row r="94" spans="1:9" ht="26.25" thickBot="1" x14ac:dyDescent="0.25">
      <c r="A94" s="7" t="s">
        <v>28</v>
      </c>
      <c r="B94" s="8" t="s">
        <v>37</v>
      </c>
      <c r="C94" s="3">
        <f>8+9+8</f>
        <v>25</v>
      </c>
      <c r="D94" s="15">
        <v>25</v>
      </c>
      <c r="E94" s="9">
        <f>97113.75+97113.75+97113.75</f>
        <v>291341.25</v>
      </c>
      <c r="F94" s="10" t="s">
        <v>36</v>
      </c>
      <c r="G94" s="10" t="s">
        <v>36</v>
      </c>
      <c r="H94" s="3" t="s">
        <v>36</v>
      </c>
      <c r="I94" s="3" t="s">
        <v>36</v>
      </c>
    </row>
    <row r="95" spans="1:9" ht="39" thickBot="1" x14ac:dyDescent="0.25">
      <c r="A95" s="17" t="s">
        <v>38</v>
      </c>
      <c r="B95" s="18" t="s">
        <v>39</v>
      </c>
      <c r="C95" s="3">
        <f>2+2+2</f>
        <v>6</v>
      </c>
      <c r="D95" s="15">
        <v>6</v>
      </c>
      <c r="E95" s="9">
        <f>9256.8+9256.8+9256.8</f>
        <v>27770.399999999998</v>
      </c>
      <c r="F95" s="10" t="s">
        <v>36</v>
      </c>
      <c r="G95" s="10" t="s">
        <v>36</v>
      </c>
      <c r="H95" s="3" t="s">
        <v>36</v>
      </c>
      <c r="I95" s="3" t="s">
        <v>36</v>
      </c>
    </row>
    <row r="96" spans="1:9" ht="26.25" thickBot="1" x14ac:dyDescent="0.25">
      <c r="A96" s="20" t="s">
        <v>33</v>
      </c>
      <c r="B96" s="21" t="s">
        <v>32</v>
      </c>
      <c r="C96" s="3">
        <f>2+1+2</f>
        <v>5</v>
      </c>
      <c r="D96" s="15">
        <v>5</v>
      </c>
      <c r="E96" s="9">
        <f>4686.64+4686.64+4686.64</f>
        <v>14059.920000000002</v>
      </c>
      <c r="F96" s="10" t="s">
        <v>36</v>
      </c>
      <c r="G96" s="10" t="s">
        <v>36</v>
      </c>
      <c r="H96" s="3" t="s">
        <v>36</v>
      </c>
      <c r="I96" s="29" t="s">
        <v>36</v>
      </c>
    </row>
    <row r="97" spans="1:10" x14ac:dyDescent="0.2">
      <c r="A97" s="19"/>
      <c r="B97" s="19"/>
      <c r="C97" s="33"/>
      <c r="D97" s="33"/>
      <c r="E97" s="33"/>
      <c r="F97" s="36"/>
      <c r="G97" s="36"/>
      <c r="H97" s="33"/>
      <c r="I97" s="33"/>
    </row>
    <row r="98" spans="1:10" ht="13.5" thickBot="1" x14ac:dyDescent="0.25">
      <c r="A98" s="14"/>
    </row>
    <row r="99" spans="1:10" ht="30.75" customHeight="1" x14ac:dyDescent="0.25">
      <c r="A99" s="97" t="s">
        <v>0</v>
      </c>
      <c r="B99" s="98"/>
      <c r="C99" s="90" t="s">
        <v>44</v>
      </c>
      <c r="D99" s="90"/>
      <c r="E99" s="90"/>
      <c r="F99" s="90"/>
      <c r="G99" s="90"/>
      <c r="H99" s="90"/>
      <c r="I99" s="91"/>
    </row>
    <row r="100" spans="1:10" ht="15.75" customHeight="1" x14ac:dyDescent="0.2">
      <c r="A100" s="95" t="s">
        <v>1</v>
      </c>
      <c r="B100" s="96"/>
      <c r="C100" s="92" t="s">
        <v>2</v>
      </c>
      <c r="D100" s="92"/>
      <c r="E100" s="92"/>
      <c r="F100" s="92"/>
      <c r="G100" s="92"/>
      <c r="H100" s="92"/>
      <c r="I100" s="93"/>
    </row>
    <row r="101" spans="1:10" ht="15.75" customHeight="1" x14ac:dyDescent="0.2">
      <c r="A101" s="95" t="s">
        <v>3</v>
      </c>
      <c r="B101" s="96"/>
      <c r="C101" s="57" t="s">
        <v>70</v>
      </c>
      <c r="D101" s="57"/>
      <c r="E101" s="57"/>
      <c r="F101" s="57"/>
      <c r="G101" s="57"/>
      <c r="H101" s="57"/>
      <c r="I101" s="58"/>
    </row>
    <row r="102" spans="1:10" ht="36" customHeight="1" thickBot="1" x14ac:dyDescent="0.25">
      <c r="A102" s="73" t="s">
        <v>4</v>
      </c>
      <c r="B102" s="74"/>
      <c r="C102" s="63" t="s">
        <v>35</v>
      </c>
      <c r="D102" s="63"/>
      <c r="E102" s="63"/>
      <c r="F102" s="63"/>
      <c r="G102" s="63"/>
      <c r="H102" s="63"/>
      <c r="I102" s="64"/>
    </row>
    <row r="103" spans="1:10" ht="13.5" thickBot="1" x14ac:dyDescent="0.25">
      <c r="A103" s="2"/>
    </row>
    <row r="104" spans="1:10" ht="13.5" customHeight="1" thickBot="1" x14ac:dyDescent="0.25">
      <c r="A104" s="59" t="s">
        <v>6</v>
      </c>
      <c r="B104" s="34" t="s">
        <v>7</v>
      </c>
      <c r="C104" s="37"/>
      <c r="D104" s="59" t="s">
        <v>10</v>
      </c>
      <c r="E104" s="59" t="s">
        <v>11</v>
      </c>
      <c r="F104" s="68" t="s">
        <v>12</v>
      </c>
      <c r="G104" s="69"/>
      <c r="H104" s="70"/>
      <c r="I104" s="59" t="s">
        <v>13</v>
      </c>
    </row>
    <row r="105" spans="1:10" ht="77.25" thickBot="1" x14ac:dyDescent="0.25">
      <c r="A105" s="60"/>
      <c r="B105" s="5" t="s">
        <v>8</v>
      </c>
      <c r="C105" s="38" t="s">
        <v>9</v>
      </c>
      <c r="D105" s="60"/>
      <c r="E105" s="60"/>
      <c r="F105" s="5" t="s">
        <v>14</v>
      </c>
      <c r="G105" s="5" t="s">
        <v>15</v>
      </c>
      <c r="H105" s="5" t="s">
        <v>16</v>
      </c>
      <c r="I105" s="60"/>
    </row>
    <row r="106" spans="1:10" ht="13.5" thickBot="1" x14ac:dyDescent="0.25">
      <c r="A106" s="4">
        <v>1</v>
      </c>
      <c r="B106" s="5">
        <v>2</v>
      </c>
      <c r="C106" s="25">
        <v>3</v>
      </c>
      <c r="D106" s="5">
        <v>4</v>
      </c>
      <c r="E106" s="5">
        <v>5</v>
      </c>
      <c r="F106" s="5">
        <v>6</v>
      </c>
      <c r="G106" s="5">
        <v>7</v>
      </c>
      <c r="H106" s="5">
        <v>8</v>
      </c>
      <c r="I106" s="5">
        <v>9</v>
      </c>
    </row>
    <row r="107" spans="1:10" ht="64.5" thickBot="1" x14ac:dyDescent="0.25">
      <c r="A107" s="7" t="s">
        <v>19</v>
      </c>
      <c r="B107" s="16" t="s">
        <v>45</v>
      </c>
      <c r="C107" s="46"/>
      <c r="D107" s="46"/>
      <c r="E107" s="47"/>
      <c r="F107" s="10"/>
      <c r="G107" s="10"/>
      <c r="H107" s="3"/>
      <c r="I107" s="3"/>
    </row>
    <row r="108" spans="1:10" ht="64.5" thickBot="1" x14ac:dyDescent="0.25">
      <c r="A108" s="7" t="s">
        <v>28</v>
      </c>
      <c r="B108" s="16" t="s">
        <v>46</v>
      </c>
      <c r="C108" s="26"/>
      <c r="D108" s="26"/>
      <c r="E108" s="9"/>
      <c r="F108" s="10"/>
      <c r="G108" s="10"/>
      <c r="H108" s="3"/>
      <c r="I108" s="3"/>
    </row>
    <row r="109" spans="1:10" ht="64.5" thickBot="1" x14ac:dyDescent="0.25">
      <c r="A109" s="7" t="s">
        <v>47</v>
      </c>
      <c r="B109" s="16" t="s">
        <v>48</v>
      </c>
      <c r="C109" s="26"/>
      <c r="D109" s="26"/>
      <c r="E109" s="9"/>
      <c r="F109" s="10"/>
      <c r="G109" s="10"/>
      <c r="H109" s="3"/>
      <c r="I109" s="29"/>
      <c r="J109" s="28"/>
    </row>
    <row r="110" spans="1:10" x14ac:dyDescent="0.2">
      <c r="A110" s="19"/>
      <c r="B110" s="42"/>
      <c r="C110" s="43"/>
      <c r="D110" s="33"/>
      <c r="E110" s="33"/>
      <c r="F110" s="36"/>
      <c r="G110" s="36"/>
      <c r="H110" s="33"/>
      <c r="I110" s="33"/>
      <c r="J110" s="28"/>
    </row>
    <row r="111" spans="1:10" ht="13.5" thickBot="1" x14ac:dyDescent="0.25">
      <c r="A111" s="14"/>
    </row>
    <row r="112" spans="1:10" ht="30.75" customHeight="1" x14ac:dyDescent="0.25">
      <c r="A112" s="85" t="s">
        <v>0</v>
      </c>
      <c r="B112" s="86"/>
      <c r="C112" s="90" t="s">
        <v>63</v>
      </c>
      <c r="D112" s="90"/>
      <c r="E112" s="90"/>
      <c r="F112" s="90"/>
      <c r="G112" s="90"/>
      <c r="H112" s="90"/>
      <c r="I112" s="91"/>
    </row>
    <row r="113" spans="1:9" ht="15.75" customHeight="1" x14ac:dyDescent="0.2">
      <c r="A113" s="71" t="s">
        <v>1</v>
      </c>
      <c r="B113" s="72"/>
      <c r="C113" s="92" t="s">
        <v>2</v>
      </c>
      <c r="D113" s="92"/>
      <c r="E113" s="92"/>
      <c r="F113" s="92"/>
      <c r="G113" s="92"/>
      <c r="H113" s="92"/>
      <c r="I113" s="93"/>
    </row>
    <row r="114" spans="1:9" ht="15.75" customHeight="1" x14ac:dyDescent="0.2">
      <c r="A114" s="71" t="s">
        <v>3</v>
      </c>
      <c r="B114" s="72"/>
      <c r="C114" s="57" t="s">
        <v>70</v>
      </c>
      <c r="D114" s="57"/>
      <c r="E114" s="57"/>
      <c r="F114" s="57"/>
      <c r="G114" s="57"/>
      <c r="H114" s="57"/>
      <c r="I114" s="58"/>
    </row>
    <row r="115" spans="1:9" ht="26.25" customHeight="1" thickBot="1" x14ac:dyDescent="0.25">
      <c r="A115" s="73" t="s">
        <v>4</v>
      </c>
      <c r="B115" s="74"/>
      <c r="C115" s="63" t="s">
        <v>41</v>
      </c>
      <c r="D115" s="63"/>
      <c r="E115" s="63"/>
      <c r="F115" s="63"/>
      <c r="G115" s="63"/>
      <c r="H115" s="63"/>
      <c r="I115" s="64"/>
    </row>
    <row r="116" spans="1:9" ht="13.5" thickBot="1" x14ac:dyDescent="0.25">
      <c r="A116" s="2"/>
    </row>
    <row r="117" spans="1:9" ht="13.5" thickBot="1" x14ac:dyDescent="0.25">
      <c r="A117" s="59" t="s">
        <v>6</v>
      </c>
      <c r="B117" s="34" t="s">
        <v>7</v>
      </c>
      <c r="C117" s="59" t="s">
        <v>9</v>
      </c>
      <c r="D117" s="59" t="s">
        <v>10</v>
      </c>
      <c r="E117" s="59" t="s">
        <v>11</v>
      </c>
      <c r="F117" s="68" t="s">
        <v>12</v>
      </c>
      <c r="G117" s="69"/>
      <c r="H117" s="70"/>
      <c r="I117" s="59" t="s">
        <v>13</v>
      </c>
    </row>
    <row r="118" spans="1:9" ht="77.25" thickBot="1" x14ac:dyDescent="0.25">
      <c r="A118" s="60"/>
      <c r="B118" s="5" t="s">
        <v>8</v>
      </c>
      <c r="C118" s="60"/>
      <c r="D118" s="60"/>
      <c r="E118" s="60"/>
      <c r="F118" s="5" t="s">
        <v>14</v>
      </c>
      <c r="G118" s="5" t="s">
        <v>15</v>
      </c>
      <c r="H118" s="5" t="s">
        <v>16</v>
      </c>
      <c r="I118" s="60"/>
    </row>
    <row r="119" spans="1:9" ht="13.5" thickBot="1" x14ac:dyDescent="0.25">
      <c r="A119" s="4">
        <v>1</v>
      </c>
      <c r="B119" s="5">
        <v>2</v>
      </c>
      <c r="C119" s="5">
        <v>3</v>
      </c>
      <c r="D119" s="5">
        <v>4</v>
      </c>
      <c r="E119" s="5">
        <v>5</v>
      </c>
      <c r="F119" s="5">
        <v>6</v>
      </c>
      <c r="G119" s="5">
        <v>7</v>
      </c>
      <c r="H119" s="5">
        <v>8</v>
      </c>
      <c r="I119" s="5">
        <v>9</v>
      </c>
    </row>
    <row r="120" spans="1:9" ht="26.25" thickBot="1" x14ac:dyDescent="0.25">
      <c r="A120" s="7" t="s">
        <v>28</v>
      </c>
      <c r="B120" s="8" t="s">
        <v>42</v>
      </c>
      <c r="C120" s="3">
        <v>2</v>
      </c>
      <c r="D120" s="3">
        <v>2</v>
      </c>
      <c r="E120" s="9">
        <v>8012.56</v>
      </c>
      <c r="F120" s="10"/>
      <c r="G120" s="10"/>
      <c r="H120" s="3"/>
      <c r="I120" s="3"/>
    </row>
    <row r="121" spans="1:9" x14ac:dyDescent="0.2">
      <c r="A121" s="19"/>
      <c r="B121" s="19"/>
      <c r="C121" s="33"/>
      <c r="D121" s="33"/>
      <c r="E121" s="40"/>
      <c r="F121" s="36"/>
      <c r="G121" s="36"/>
      <c r="H121" s="33"/>
      <c r="I121" s="33"/>
    </row>
    <row r="122" spans="1:9" ht="13.5" thickBot="1" x14ac:dyDescent="0.25">
      <c r="A122" s="14"/>
    </row>
    <row r="123" spans="1:9" ht="30.75" customHeight="1" x14ac:dyDescent="0.25">
      <c r="A123" s="97" t="s">
        <v>0</v>
      </c>
      <c r="B123" s="98"/>
      <c r="C123" s="90" t="s">
        <v>43</v>
      </c>
      <c r="D123" s="90"/>
      <c r="E123" s="90"/>
      <c r="F123" s="90"/>
      <c r="G123" s="90"/>
      <c r="H123" s="90"/>
      <c r="I123" s="91"/>
    </row>
    <row r="124" spans="1:9" ht="15.75" customHeight="1" x14ac:dyDescent="0.2">
      <c r="A124" s="95" t="s">
        <v>1</v>
      </c>
      <c r="B124" s="96"/>
      <c r="C124" s="92" t="s">
        <v>2</v>
      </c>
      <c r="D124" s="92"/>
      <c r="E124" s="92"/>
      <c r="F124" s="92"/>
      <c r="G124" s="92"/>
      <c r="H124" s="92"/>
      <c r="I124" s="93"/>
    </row>
    <row r="125" spans="1:9" ht="15.75" customHeight="1" x14ac:dyDescent="0.2">
      <c r="A125" s="95" t="s">
        <v>3</v>
      </c>
      <c r="B125" s="96"/>
      <c r="C125" s="57" t="s">
        <v>70</v>
      </c>
      <c r="D125" s="57"/>
      <c r="E125" s="57"/>
      <c r="F125" s="57"/>
      <c r="G125" s="57"/>
      <c r="H125" s="57"/>
      <c r="I125" s="58"/>
    </row>
    <row r="126" spans="1:9" ht="36" customHeight="1" thickBot="1" x14ac:dyDescent="0.25">
      <c r="A126" s="73" t="s">
        <v>4</v>
      </c>
      <c r="B126" s="74"/>
      <c r="C126" s="63" t="s">
        <v>41</v>
      </c>
      <c r="D126" s="63"/>
      <c r="E126" s="63"/>
      <c r="F126" s="63"/>
      <c r="G126" s="63"/>
      <c r="H126" s="63"/>
      <c r="I126" s="64"/>
    </row>
    <row r="127" spans="1:9" ht="13.5" thickBot="1" x14ac:dyDescent="0.25">
      <c r="A127" s="2"/>
    </row>
    <row r="128" spans="1:9" ht="13.5" thickBot="1" x14ac:dyDescent="0.25">
      <c r="A128" s="59" t="s">
        <v>6</v>
      </c>
      <c r="B128" s="34" t="s">
        <v>7</v>
      </c>
      <c r="C128" s="59" t="s">
        <v>9</v>
      </c>
      <c r="D128" s="59" t="s">
        <v>10</v>
      </c>
      <c r="E128" s="59" t="s">
        <v>11</v>
      </c>
      <c r="F128" s="68" t="s">
        <v>12</v>
      </c>
      <c r="G128" s="69"/>
      <c r="H128" s="70"/>
      <c r="I128" s="59" t="s">
        <v>13</v>
      </c>
    </row>
    <row r="129" spans="1:10" ht="77.25" thickBot="1" x14ac:dyDescent="0.25">
      <c r="A129" s="60"/>
      <c r="B129" s="5" t="s">
        <v>8</v>
      </c>
      <c r="C129" s="60"/>
      <c r="D129" s="60"/>
      <c r="E129" s="60"/>
      <c r="F129" s="5" t="s">
        <v>14</v>
      </c>
      <c r="G129" s="5" t="s">
        <v>15</v>
      </c>
      <c r="H129" s="5" t="s">
        <v>16</v>
      </c>
      <c r="I129" s="60"/>
    </row>
    <row r="130" spans="1:10" ht="13.5" thickBot="1" x14ac:dyDescent="0.25">
      <c r="A130" s="4">
        <v>1</v>
      </c>
      <c r="B130" s="5">
        <v>2</v>
      </c>
      <c r="C130" s="5">
        <v>3</v>
      </c>
      <c r="D130" s="5">
        <v>4</v>
      </c>
      <c r="E130" s="5">
        <v>5</v>
      </c>
      <c r="F130" s="5">
        <v>6</v>
      </c>
      <c r="G130" s="5">
        <v>7</v>
      </c>
      <c r="H130" s="5">
        <v>8</v>
      </c>
      <c r="I130" s="5">
        <v>9</v>
      </c>
    </row>
    <row r="131" spans="1:10" ht="26.25" thickBot="1" x14ac:dyDescent="0.25">
      <c r="A131" s="7" t="s">
        <v>28</v>
      </c>
      <c r="B131" s="8" t="s">
        <v>42</v>
      </c>
      <c r="C131" s="3">
        <v>6</v>
      </c>
      <c r="D131" s="3">
        <v>6</v>
      </c>
      <c r="E131" s="9">
        <v>7553.7</v>
      </c>
      <c r="F131" s="10"/>
      <c r="G131" s="10"/>
      <c r="H131" s="3"/>
      <c r="I131" s="3"/>
    </row>
    <row r="132" spans="1:10" x14ac:dyDescent="0.2">
      <c r="A132" s="19"/>
      <c r="B132" s="19"/>
      <c r="C132" s="33"/>
      <c r="D132" s="33"/>
      <c r="E132" s="33"/>
      <c r="F132" s="36"/>
      <c r="G132" s="36"/>
      <c r="H132" s="33"/>
      <c r="I132" s="33"/>
    </row>
    <row r="133" spans="1:10" x14ac:dyDescent="0.2">
      <c r="A133" s="14"/>
    </row>
    <row r="134" spans="1:10" ht="13.5" thickBot="1" x14ac:dyDescent="0.25">
      <c r="A134" s="19"/>
      <c r="B134" s="19"/>
      <c r="C134" s="33"/>
      <c r="D134" s="33"/>
      <c r="E134" s="40"/>
      <c r="F134" s="36"/>
      <c r="G134" s="36"/>
      <c r="H134" s="33"/>
      <c r="I134" s="33"/>
    </row>
    <row r="135" spans="1:10" ht="30.75" customHeight="1" x14ac:dyDescent="0.25">
      <c r="A135" s="97" t="s">
        <v>0</v>
      </c>
      <c r="B135" s="98"/>
      <c r="C135" s="90" t="s">
        <v>64</v>
      </c>
      <c r="D135" s="90"/>
      <c r="E135" s="90"/>
      <c r="F135" s="90"/>
      <c r="G135" s="90"/>
      <c r="H135" s="90"/>
      <c r="I135" s="91"/>
    </row>
    <row r="136" spans="1:10" ht="15.75" customHeight="1" x14ac:dyDescent="0.2">
      <c r="A136" s="95" t="s">
        <v>1</v>
      </c>
      <c r="B136" s="96"/>
      <c r="C136" s="92" t="s">
        <v>2</v>
      </c>
      <c r="D136" s="92"/>
      <c r="E136" s="92"/>
      <c r="F136" s="92"/>
      <c r="G136" s="92"/>
      <c r="H136" s="92"/>
      <c r="I136" s="93"/>
    </row>
    <row r="137" spans="1:10" ht="15.75" customHeight="1" x14ac:dyDescent="0.2">
      <c r="A137" s="95" t="s">
        <v>3</v>
      </c>
      <c r="B137" s="96"/>
      <c r="C137" s="57" t="s">
        <v>70</v>
      </c>
      <c r="D137" s="57"/>
      <c r="E137" s="57"/>
      <c r="F137" s="57"/>
      <c r="G137" s="57"/>
      <c r="H137" s="57"/>
      <c r="I137" s="58"/>
    </row>
    <row r="138" spans="1:10" ht="36" customHeight="1" thickBot="1" x14ac:dyDescent="0.25">
      <c r="A138" s="73" t="s">
        <v>4</v>
      </c>
      <c r="B138" s="74"/>
      <c r="C138" s="63" t="s">
        <v>41</v>
      </c>
      <c r="D138" s="63"/>
      <c r="E138" s="63"/>
      <c r="F138" s="63"/>
      <c r="G138" s="63"/>
      <c r="H138" s="63"/>
      <c r="I138" s="64"/>
    </row>
    <row r="139" spans="1:10" ht="13.5" thickBot="1" x14ac:dyDescent="0.25">
      <c r="A139" s="2"/>
    </row>
    <row r="140" spans="1:10" ht="13.5" thickBot="1" x14ac:dyDescent="0.25">
      <c r="A140" s="59" t="s">
        <v>6</v>
      </c>
      <c r="B140" s="34" t="s">
        <v>7</v>
      </c>
      <c r="C140" s="59" t="s">
        <v>9</v>
      </c>
      <c r="D140" s="59" t="s">
        <v>10</v>
      </c>
      <c r="E140" s="59" t="s">
        <v>11</v>
      </c>
      <c r="F140" s="68" t="s">
        <v>12</v>
      </c>
      <c r="G140" s="69"/>
      <c r="H140" s="70"/>
      <c r="I140" s="59" t="s">
        <v>13</v>
      </c>
    </row>
    <row r="141" spans="1:10" ht="77.25" thickBot="1" x14ac:dyDescent="0.25">
      <c r="A141" s="60"/>
      <c r="B141" s="5" t="s">
        <v>8</v>
      </c>
      <c r="C141" s="60"/>
      <c r="D141" s="60"/>
      <c r="E141" s="60"/>
      <c r="F141" s="5" t="s">
        <v>14</v>
      </c>
      <c r="G141" s="5" t="s">
        <v>15</v>
      </c>
      <c r="H141" s="5" t="s">
        <v>16</v>
      </c>
      <c r="I141" s="60"/>
    </row>
    <row r="142" spans="1:10" ht="13.5" thickBot="1" x14ac:dyDescent="0.25">
      <c r="A142" s="44">
        <v>1</v>
      </c>
      <c r="B142" s="5">
        <v>2</v>
      </c>
      <c r="C142" s="5">
        <v>3</v>
      </c>
      <c r="D142" s="5">
        <v>4</v>
      </c>
      <c r="E142" s="5">
        <v>5</v>
      </c>
      <c r="F142" s="5">
        <v>6</v>
      </c>
      <c r="G142" s="5">
        <v>7</v>
      </c>
      <c r="H142" s="5">
        <v>8</v>
      </c>
      <c r="I142" s="5">
        <v>9</v>
      </c>
    </row>
    <row r="143" spans="1:10" ht="26.25" thickBot="1" x14ac:dyDescent="0.25">
      <c r="A143" s="7" t="s">
        <v>28</v>
      </c>
      <c r="B143" s="8" t="s">
        <v>42</v>
      </c>
      <c r="C143" s="15"/>
      <c r="D143" s="15"/>
      <c r="E143" s="9"/>
      <c r="F143" s="10"/>
      <c r="G143" s="10"/>
      <c r="H143" s="15"/>
      <c r="I143" s="15"/>
    </row>
    <row r="144" spans="1:10" ht="13.5" thickBot="1" x14ac:dyDescent="0.25">
      <c r="A144" s="81"/>
      <c r="B144" s="81"/>
      <c r="C144" s="81"/>
      <c r="D144" s="83"/>
      <c r="E144" s="83"/>
      <c r="F144" s="83"/>
      <c r="G144" s="83"/>
      <c r="H144" s="83"/>
      <c r="I144" s="83"/>
      <c r="J144" s="84"/>
    </row>
    <row r="145" spans="1:9" ht="30.75" customHeight="1" x14ac:dyDescent="0.25">
      <c r="A145" s="85" t="s">
        <v>0</v>
      </c>
      <c r="B145" s="86"/>
      <c r="C145" s="90" t="s">
        <v>65</v>
      </c>
      <c r="D145" s="90"/>
      <c r="E145" s="90"/>
      <c r="F145" s="90"/>
      <c r="G145" s="90"/>
      <c r="H145" s="90"/>
      <c r="I145" s="91"/>
    </row>
    <row r="146" spans="1:9" ht="15.75" customHeight="1" x14ac:dyDescent="0.2">
      <c r="A146" s="71" t="s">
        <v>1</v>
      </c>
      <c r="B146" s="72"/>
      <c r="C146" s="92" t="s">
        <v>2</v>
      </c>
      <c r="D146" s="92"/>
      <c r="E146" s="92"/>
      <c r="F146" s="92"/>
      <c r="G146" s="92"/>
      <c r="H146" s="92"/>
      <c r="I146" s="93"/>
    </row>
    <row r="147" spans="1:9" ht="15.75" customHeight="1" x14ac:dyDescent="0.2">
      <c r="A147" s="71" t="s">
        <v>3</v>
      </c>
      <c r="B147" s="72"/>
      <c r="C147" s="57" t="s">
        <v>70</v>
      </c>
      <c r="D147" s="57"/>
      <c r="E147" s="57"/>
      <c r="F147" s="57"/>
      <c r="G147" s="57"/>
      <c r="H147" s="57"/>
      <c r="I147" s="58"/>
    </row>
    <row r="148" spans="1:9" ht="35.25" customHeight="1" thickBot="1" x14ac:dyDescent="0.25">
      <c r="A148" s="73" t="s">
        <v>4</v>
      </c>
      <c r="B148" s="74"/>
      <c r="C148" s="63" t="s">
        <v>40</v>
      </c>
      <c r="D148" s="63"/>
      <c r="E148" s="63"/>
      <c r="F148" s="63"/>
      <c r="G148" s="63"/>
      <c r="H148" s="63"/>
      <c r="I148" s="64"/>
    </row>
    <row r="149" spans="1:9" ht="13.5" thickBot="1" x14ac:dyDescent="0.25">
      <c r="A149" s="2"/>
    </row>
    <row r="150" spans="1:9" ht="13.5" thickBot="1" x14ac:dyDescent="0.25">
      <c r="A150" s="59" t="s">
        <v>6</v>
      </c>
      <c r="B150" s="34" t="s">
        <v>7</v>
      </c>
      <c r="C150" s="59" t="s">
        <v>9</v>
      </c>
      <c r="D150" s="59" t="s">
        <v>10</v>
      </c>
      <c r="E150" s="59" t="s">
        <v>11</v>
      </c>
      <c r="F150" s="68" t="s">
        <v>12</v>
      </c>
      <c r="G150" s="69"/>
      <c r="H150" s="70"/>
      <c r="I150" s="59" t="s">
        <v>13</v>
      </c>
    </row>
    <row r="151" spans="1:9" ht="77.25" thickBot="1" x14ac:dyDescent="0.25">
      <c r="A151" s="60"/>
      <c r="B151" s="5" t="s">
        <v>8</v>
      </c>
      <c r="C151" s="60"/>
      <c r="D151" s="60"/>
      <c r="E151" s="60"/>
      <c r="F151" s="5" t="s">
        <v>14</v>
      </c>
      <c r="G151" s="5" t="s">
        <v>15</v>
      </c>
      <c r="H151" s="5" t="s">
        <v>16</v>
      </c>
      <c r="I151" s="60"/>
    </row>
    <row r="152" spans="1:9" ht="13.5" thickBot="1" x14ac:dyDescent="0.25">
      <c r="A152" s="4">
        <v>1</v>
      </c>
      <c r="B152" s="5">
        <v>2</v>
      </c>
      <c r="C152" s="5">
        <v>3</v>
      </c>
      <c r="D152" s="5">
        <v>4</v>
      </c>
      <c r="E152" s="5">
        <v>5</v>
      </c>
      <c r="F152" s="5">
        <v>6</v>
      </c>
      <c r="G152" s="5">
        <v>7</v>
      </c>
      <c r="H152" s="5">
        <v>8</v>
      </c>
      <c r="I152" s="5">
        <v>9</v>
      </c>
    </row>
    <row r="153" spans="1:9" ht="26.25" thickBot="1" x14ac:dyDescent="0.25">
      <c r="A153" s="7" t="s">
        <v>33</v>
      </c>
      <c r="B153" s="8" t="s">
        <v>32</v>
      </c>
      <c r="C153" s="49">
        <v>1</v>
      </c>
      <c r="D153" s="50" t="s">
        <v>36</v>
      </c>
      <c r="E153" s="50" t="s">
        <v>73</v>
      </c>
      <c r="F153" s="10"/>
      <c r="G153" s="10"/>
      <c r="H153" s="3"/>
      <c r="I153" s="3"/>
    </row>
    <row r="154" spans="1:9" ht="13.5" thickBot="1" x14ac:dyDescent="0.25">
      <c r="A154" s="39"/>
      <c r="B154" s="19"/>
      <c r="C154" s="33"/>
      <c r="D154" s="33"/>
      <c r="E154" s="33"/>
      <c r="F154" s="36"/>
      <c r="G154" s="36"/>
      <c r="H154" s="33"/>
      <c r="I154" s="13"/>
    </row>
    <row r="155" spans="1:9" ht="47.25" customHeight="1" x14ac:dyDescent="0.25">
      <c r="A155" s="85" t="s">
        <v>0</v>
      </c>
      <c r="B155" s="86"/>
      <c r="C155" s="90" t="s">
        <v>66</v>
      </c>
      <c r="D155" s="90"/>
      <c r="E155" s="90"/>
      <c r="F155" s="90"/>
      <c r="G155" s="90"/>
      <c r="H155" s="90"/>
      <c r="I155" s="91"/>
    </row>
    <row r="156" spans="1:9" ht="15.75" customHeight="1" x14ac:dyDescent="0.2">
      <c r="A156" s="71" t="s">
        <v>1</v>
      </c>
      <c r="B156" s="72"/>
      <c r="C156" s="92" t="s">
        <v>2</v>
      </c>
      <c r="D156" s="92"/>
      <c r="E156" s="92"/>
      <c r="F156" s="92"/>
      <c r="G156" s="92"/>
      <c r="H156" s="92"/>
      <c r="I156" s="93"/>
    </row>
    <row r="157" spans="1:9" ht="15.75" customHeight="1" x14ac:dyDescent="0.2">
      <c r="A157" s="71" t="s">
        <v>3</v>
      </c>
      <c r="B157" s="72"/>
      <c r="C157" s="57" t="s">
        <v>70</v>
      </c>
      <c r="D157" s="57"/>
      <c r="E157" s="57"/>
      <c r="F157" s="57"/>
      <c r="G157" s="57"/>
      <c r="H157" s="57"/>
      <c r="I157" s="58"/>
    </row>
    <row r="158" spans="1:9" ht="26.25" customHeight="1" thickBot="1" x14ac:dyDescent="0.25">
      <c r="A158" s="73" t="s">
        <v>4</v>
      </c>
      <c r="B158" s="74"/>
      <c r="C158" s="63" t="s">
        <v>56</v>
      </c>
      <c r="D158" s="63"/>
      <c r="E158" s="63"/>
      <c r="F158" s="63"/>
      <c r="G158" s="63"/>
      <c r="H158" s="63"/>
      <c r="I158" s="64"/>
    </row>
    <row r="159" spans="1:9" ht="13.5" thickBot="1" x14ac:dyDescent="0.25">
      <c r="A159" s="2"/>
    </row>
    <row r="160" spans="1:9" ht="13.5" thickBot="1" x14ac:dyDescent="0.25">
      <c r="A160" s="59" t="s">
        <v>6</v>
      </c>
      <c r="B160" s="34" t="s">
        <v>7</v>
      </c>
      <c r="C160" s="59" t="s">
        <v>9</v>
      </c>
      <c r="D160" s="59" t="s">
        <v>10</v>
      </c>
      <c r="E160" s="59" t="s">
        <v>11</v>
      </c>
      <c r="F160" s="68" t="s">
        <v>12</v>
      </c>
      <c r="G160" s="69"/>
      <c r="H160" s="70"/>
      <c r="I160" s="59" t="s">
        <v>13</v>
      </c>
    </row>
    <row r="161" spans="1:9" ht="77.25" thickBot="1" x14ac:dyDescent="0.25">
      <c r="A161" s="60"/>
      <c r="B161" s="5" t="s">
        <v>8</v>
      </c>
      <c r="C161" s="60"/>
      <c r="D161" s="60"/>
      <c r="E161" s="60"/>
      <c r="F161" s="5" t="s">
        <v>14</v>
      </c>
      <c r="G161" s="5" t="s">
        <v>15</v>
      </c>
      <c r="H161" s="5" t="s">
        <v>16</v>
      </c>
      <c r="I161" s="60"/>
    </row>
    <row r="162" spans="1:9" ht="13.5" thickBot="1" x14ac:dyDescent="0.25">
      <c r="A162" s="44">
        <v>1</v>
      </c>
      <c r="B162" s="5">
        <v>2</v>
      </c>
      <c r="C162" s="5">
        <v>3</v>
      </c>
      <c r="D162" s="5">
        <v>4</v>
      </c>
      <c r="E162" s="5">
        <v>5</v>
      </c>
      <c r="F162" s="5">
        <v>6</v>
      </c>
      <c r="G162" s="5">
        <v>7</v>
      </c>
      <c r="H162" s="5">
        <v>8</v>
      </c>
      <c r="I162" s="5">
        <v>9</v>
      </c>
    </row>
    <row r="163" spans="1:9" ht="41.25" customHeight="1" thickBot="1" x14ac:dyDescent="0.25">
      <c r="A163" s="7" t="s">
        <v>19</v>
      </c>
      <c r="B163" s="8" t="s">
        <v>20</v>
      </c>
      <c r="C163" s="22"/>
      <c r="D163" s="22"/>
      <c r="E163" s="9"/>
      <c r="F163" s="15"/>
      <c r="G163" s="10"/>
      <c r="H163" s="10"/>
      <c r="I163" s="10"/>
    </row>
    <row r="164" spans="1:9" ht="40.5" customHeight="1" thickBot="1" x14ac:dyDescent="0.25">
      <c r="A164" s="7" t="s">
        <v>21</v>
      </c>
      <c r="B164" s="8" t="s">
        <v>20</v>
      </c>
      <c r="C164" s="22"/>
      <c r="D164" s="22"/>
      <c r="E164" s="9"/>
      <c r="F164" s="15"/>
      <c r="G164" s="10"/>
      <c r="H164" s="10"/>
      <c r="I164" s="10"/>
    </row>
    <row r="165" spans="1:9" ht="26.25" thickBot="1" x14ac:dyDescent="0.25">
      <c r="A165" s="7" t="s">
        <v>28</v>
      </c>
      <c r="B165" s="8" t="s">
        <v>42</v>
      </c>
      <c r="C165" s="15"/>
      <c r="D165" s="15"/>
      <c r="E165" s="9"/>
      <c r="F165" s="10"/>
      <c r="G165" s="10"/>
      <c r="H165" s="15"/>
      <c r="I165" s="15"/>
    </row>
    <row r="166" spans="1:9" ht="26.25" thickBot="1" x14ac:dyDescent="0.25">
      <c r="A166" s="7" t="s">
        <v>31</v>
      </c>
      <c r="B166" s="8" t="s">
        <v>57</v>
      </c>
      <c r="C166" s="15"/>
      <c r="D166" s="15"/>
      <c r="E166" s="9"/>
      <c r="F166" s="10"/>
      <c r="G166" s="10"/>
      <c r="H166" s="15"/>
      <c r="I166" s="15"/>
    </row>
    <row r="167" spans="1:9" ht="19.5" customHeight="1" thickBot="1" x14ac:dyDescent="0.25">
      <c r="A167" s="19"/>
      <c r="B167" s="19"/>
      <c r="C167" s="33"/>
      <c r="D167" s="33"/>
      <c r="E167" s="40"/>
      <c r="F167" s="36"/>
      <c r="G167" s="36"/>
      <c r="H167" s="33"/>
      <c r="I167" s="33"/>
    </row>
    <row r="168" spans="1:9" ht="47.25" customHeight="1" x14ac:dyDescent="0.25">
      <c r="A168" s="85" t="s">
        <v>0</v>
      </c>
      <c r="B168" s="86"/>
      <c r="C168" s="90" t="s">
        <v>67</v>
      </c>
      <c r="D168" s="90"/>
      <c r="E168" s="90"/>
      <c r="F168" s="90"/>
      <c r="G168" s="90"/>
      <c r="H168" s="90"/>
      <c r="I168" s="91"/>
    </row>
    <row r="169" spans="1:9" ht="15.75" customHeight="1" x14ac:dyDescent="0.2">
      <c r="A169" s="71" t="s">
        <v>1</v>
      </c>
      <c r="B169" s="72"/>
      <c r="C169" s="92" t="s">
        <v>2</v>
      </c>
      <c r="D169" s="92"/>
      <c r="E169" s="92"/>
      <c r="F169" s="92"/>
      <c r="G169" s="92"/>
      <c r="H169" s="92"/>
      <c r="I169" s="93"/>
    </row>
    <row r="170" spans="1:9" ht="15.75" customHeight="1" x14ac:dyDescent="0.2">
      <c r="A170" s="71" t="s">
        <v>3</v>
      </c>
      <c r="B170" s="72"/>
      <c r="C170" s="57" t="s">
        <v>70</v>
      </c>
      <c r="D170" s="57"/>
      <c r="E170" s="57"/>
      <c r="F170" s="57"/>
      <c r="G170" s="57"/>
      <c r="H170" s="57"/>
      <c r="I170" s="58"/>
    </row>
    <row r="171" spans="1:9" ht="26.25" customHeight="1" thickBot="1" x14ac:dyDescent="0.25">
      <c r="A171" s="73" t="s">
        <v>4</v>
      </c>
      <c r="B171" s="74"/>
      <c r="C171" s="63" t="s">
        <v>68</v>
      </c>
      <c r="D171" s="63"/>
      <c r="E171" s="63"/>
      <c r="F171" s="63"/>
      <c r="G171" s="63"/>
      <c r="H171" s="63"/>
      <c r="I171" s="64"/>
    </row>
    <row r="172" spans="1:9" ht="13.5" thickBot="1" x14ac:dyDescent="0.25">
      <c r="A172" s="2"/>
    </row>
    <row r="173" spans="1:9" ht="13.5" thickBot="1" x14ac:dyDescent="0.25">
      <c r="A173" s="59" t="s">
        <v>6</v>
      </c>
      <c r="B173" s="34" t="s">
        <v>7</v>
      </c>
      <c r="C173" s="59" t="s">
        <v>9</v>
      </c>
      <c r="D173" s="59" t="s">
        <v>10</v>
      </c>
      <c r="E173" s="59" t="s">
        <v>11</v>
      </c>
      <c r="F173" s="68" t="s">
        <v>12</v>
      </c>
      <c r="G173" s="69"/>
      <c r="H173" s="70"/>
      <c r="I173" s="59" t="s">
        <v>13</v>
      </c>
    </row>
    <row r="174" spans="1:9" ht="77.25" thickBot="1" x14ac:dyDescent="0.25">
      <c r="A174" s="60"/>
      <c r="B174" s="5" t="s">
        <v>8</v>
      </c>
      <c r="C174" s="60"/>
      <c r="D174" s="60"/>
      <c r="E174" s="60"/>
      <c r="F174" s="5" t="s">
        <v>14</v>
      </c>
      <c r="G174" s="5" t="s">
        <v>15</v>
      </c>
      <c r="H174" s="5" t="s">
        <v>16</v>
      </c>
      <c r="I174" s="60"/>
    </row>
    <row r="175" spans="1:9" ht="13.5" thickBot="1" x14ac:dyDescent="0.25">
      <c r="A175" s="45">
        <v>1</v>
      </c>
      <c r="B175" s="5">
        <v>2</v>
      </c>
      <c r="C175" s="5">
        <v>3</v>
      </c>
      <c r="D175" s="5">
        <v>4</v>
      </c>
      <c r="E175" s="5">
        <v>5</v>
      </c>
      <c r="F175" s="5">
        <v>6</v>
      </c>
      <c r="G175" s="5">
        <v>7</v>
      </c>
      <c r="H175" s="5">
        <v>8</v>
      </c>
      <c r="I175" s="5">
        <v>9</v>
      </c>
    </row>
    <row r="176" spans="1:9" ht="77.25" thickBot="1" x14ac:dyDescent="0.25">
      <c r="A176" s="7" t="s">
        <v>17</v>
      </c>
      <c r="B176" s="8" t="s">
        <v>69</v>
      </c>
      <c r="C176" s="15">
        <f>1+1</f>
        <v>2</v>
      </c>
      <c r="D176" s="15">
        <v>2</v>
      </c>
      <c r="E176" s="9">
        <f>8233.33+19000</f>
        <v>27233.33</v>
      </c>
      <c r="F176" s="10"/>
      <c r="G176" s="10"/>
      <c r="H176" s="10"/>
      <c r="I176" s="10"/>
    </row>
    <row r="177" spans="1:10" ht="111" customHeight="1" thickBot="1" x14ac:dyDescent="0.25">
      <c r="A177" s="7" t="s">
        <v>21</v>
      </c>
      <c r="B177" s="8" t="s">
        <v>71</v>
      </c>
      <c r="C177" s="22">
        <v>1</v>
      </c>
      <c r="D177" s="22">
        <v>1</v>
      </c>
      <c r="E177" s="9">
        <v>9600</v>
      </c>
      <c r="F177" s="15"/>
      <c r="G177" s="10"/>
      <c r="H177" s="10"/>
      <c r="I177" s="10"/>
    </row>
    <row r="178" spans="1:10" ht="83.25" customHeight="1" thickBot="1" x14ac:dyDescent="0.25">
      <c r="A178" s="20" t="s">
        <v>19</v>
      </c>
      <c r="B178" s="48" t="s">
        <v>72</v>
      </c>
      <c r="C178" s="22">
        <v>2</v>
      </c>
      <c r="D178" s="22">
        <v>2</v>
      </c>
      <c r="E178" s="9">
        <v>18133.34</v>
      </c>
      <c r="F178" s="15"/>
      <c r="G178" s="10"/>
      <c r="H178" s="10"/>
      <c r="I178" s="10"/>
    </row>
    <row r="179" spans="1:10" ht="31.5" customHeight="1" x14ac:dyDescent="0.2">
      <c r="A179" s="82" t="s">
        <v>74</v>
      </c>
      <c r="B179" s="82"/>
      <c r="C179" s="82"/>
      <c r="D179" s="82" t="s">
        <v>75</v>
      </c>
      <c r="E179" s="82"/>
      <c r="F179" s="82"/>
      <c r="G179" s="82"/>
      <c r="H179" s="82"/>
      <c r="I179" s="82"/>
      <c r="J179" s="82"/>
    </row>
    <row r="180" spans="1:10" x14ac:dyDescent="0.2">
      <c r="A180" s="75"/>
      <c r="B180" s="75"/>
      <c r="C180" s="75"/>
      <c r="D180" s="76" t="s">
        <v>49</v>
      </c>
      <c r="E180" s="76"/>
      <c r="F180" s="76"/>
      <c r="G180" s="76"/>
      <c r="H180" s="76"/>
      <c r="I180" s="76"/>
      <c r="J180" s="76"/>
    </row>
    <row r="181" spans="1:10" x14ac:dyDescent="0.2">
      <c r="A181" s="23" t="s">
        <v>50</v>
      </c>
      <c r="B181" s="23"/>
      <c r="C181" s="23"/>
    </row>
    <row r="182" spans="1:10" x14ac:dyDescent="0.2">
      <c r="A182" s="99" t="s">
        <v>51</v>
      </c>
      <c r="B182" s="99"/>
    </row>
    <row r="183" spans="1:10" s="24" customFormat="1" ht="16.5" customHeight="1" x14ac:dyDescent="0.2">
      <c r="A183" s="100" t="s">
        <v>58</v>
      </c>
      <c r="B183" s="101"/>
      <c r="C183" s="101"/>
      <c r="D183" s="101"/>
      <c r="E183" s="101"/>
      <c r="F183" s="101"/>
      <c r="G183" s="101"/>
      <c r="H183" s="101"/>
      <c r="I183" s="101"/>
    </row>
    <row r="184" spans="1:10" ht="15.75" customHeight="1" x14ac:dyDescent="0.2">
      <c r="A184" s="27" t="s">
        <v>54</v>
      </c>
    </row>
    <row r="185" spans="1:10" x14ac:dyDescent="0.2">
      <c r="A185" s="2"/>
    </row>
  </sheetData>
  <mergeCells count="204">
    <mergeCell ref="A168:B168"/>
    <mergeCell ref="C168:I168"/>
    <mergeCell ref="A169:B169"/>
    <mergeCell ref="C169:I169"/>
    <mergeCell ref="A170:B170"/>
    <mergeCell ref="C170:I170"/>
    <mergeCell ref="A171:B171"/>
    <mergeCell ref="C171:I171"/>
    <mergeCell ref="A173:A174"/>
    <mergeCell ref="C173:C174"/>
    <mergeCell ref="D173:D174"/>
    <mergeCell ref="E173:E174"/>
    <mergeCell ref="F173:H173"/>
    <mergeCell ref="I173:I174"/>
    <mergeCell ref="D160:D161"/>
    <mergeCell ref="E160:E161"/>
    <mergeCell ref="F160:H160"/>
    <mergeCell ref="I160:I161"/>
    <mergeCell ref="A135:B135"/>
    <mergeCell ref="C135:I135"/>
    <mergeCell ref="A136:B136"/>
    <mergeCell ref="C136:I136"/>
    <mergeCell ref="A137:B137"/>
    <mergeCell ref="C137:I137"/>
    <mergeCell ref="A138:B138"/>
    <mergeCell ref="C138:I138"/>
    <mergeCell ref="A140:A141"/>
    <mergeCell ref="C140:C141"/>
    <mergeCell ref="D140:D141"/>
    <mergeCell ref="E140:E141"/>
    <mergeCell ref="F140:H140"/>
    <mergeCell ref="I140:I141"/>
    <mergeCell ref="C146:I146"/>
    <mergeCell ref="C147:I147"/>
    <mergeCell ref="C148:I148"/>
    <mergeCell ref="A146:B146"/>
    <mergeCell ref="A147:B147"/>
    <mergeCell ref="A148:B148"/>
    <mergeCell ref="C115:I115"/>
    <mergeCell ref="A112:B112"/>
    <mergeCell ref="A113:B113"/>
    <mergeCell ref="A114:B114"/>
    <mergeCell ref="A115:B115"/>
    <mergeCell ref="A155:B155"/>
    <mergeCell ref="C155:I155"/>
    <mergeCell ref="A101:B101"/>
    <mergeCell ref="C101:I101"/>
    <mergeCell ref="A102:B102"/>
    <mergeCell ref="C102:I102"/>
    <mergeCell ref="A128:A129"/>
    <mergeCell ref="C128:C129"/>
    <mergeCell ref="D128:D129"/>
    <mergeCell ref="E128:E129"/>
    <mergeCell ref="F128:H128"/>
    <mergeCell ref="I128:I129"/>
    <mergeCell ref="A117:A118"/>
    <mergeCell ref="C117:C118"/>
    <mergeCell ref="D117:D118"/>
    <mergeCell ref="E117:E118"/>
    <mergeCell ref="F117:H117"/>
    <mergeCell ref="I117:I118"/>
    <mergeCell ref="C99:I99"/>
    <mergeCell ref="A100:B100"/>
    <mergeCell ref="C100:I100"/>
    <mergeCell ref="A99:B99"/>
    <mergeCell ref="A182:B182"/>
    <mergeCell ref="A183:I183"/>
    <mergeCell ref="C123:I123"/>
    <mergeCell ref="C124:I124"/>
    <mergeCell ref="C125:I125"/>
    <mergeCell ref="C126:I126"/>
    <mergeCell ref="A123:B123"/>
    <mergeCell ref="A124:B124"/>
    <mergeCell ref="A125:B125"/>
    <mergeCell ref="A126:B126"/>
    <mergeCell ref="C145:I145"/>
    <mergeCell ref="A145:B145"/>
    <mergeCell ref="A150:A151"/>
    <mergeCell ref="C150:C151"/>
    <mergeCell ref="D150:D151"/>
    <mergeCell ref="E150:E151"/>
    <mergeCell ref="A156:B156"/>
    <mergeCell ref="C156:I156"/>
    <mergeCell ref="A157:B157"/>
    <mergeCell ref="C157:I157"/>
    <mergeCell ref="A158:B158"/>
    <mergeCell ref="C158:I158"/>
    <mergeCell ref="A160:A161"/>
    <mergeCell ref="C160:C161"/>
    <mergeCell ref="F150:H150"/>
    <mergeCell ref="I150:I151"/>
    <mergeCell ref="A59:B59"/>
    <mergeCell ref="C59:I59"/>
    <mergeCell ref="A60:B60"/>
    <mergeCell ref="C60:I60"/>
    <mergeCell ref="A61:B61"/>
    <mergeCell ref="C61:I61"/>
    <mergeCell ref="C112:I112"/>
    <mergeCell ref="C113:I113"/>
    <mergeCell ref="C114:I114"/>
    <mergeCell ref="F76:H76"/>
    <mergeCell ref="A90:A91"/>
    <mergeCell ref="C90:C91"/>
    <mergeCell ref="D90:D91"/>
    <mergeCell ref="E90:E91"/>
    <mergeCell ref="F90:H90"/>
    <mergeCell ref="I90:I91"/>
    <mergeCell ref="A64:A65"/>
    <mergeCell ref="C64:C65"/>
    <mergeCell ref="D64:D65"/>
    <mergeCell ref="E64:E65"/>
    <mergeCell ref="F64:H64"/>
    <mergeCell ref="I64:I65"/>
    <mergeCell ref="A45:B45"/>
    <mergeCell ref="C45:I45"/>
    <mergeCell ref="A46:B46"/>
    <mergeCell ref="C46:I46"/>
    <mergeCell ref="A47:B47"/>
    <mergeCell ref="C47:I47"/>
    <mergeCell ref="A48:B48"/>
    <mergeCell ref="C48:I48"/>
    <mergeCell ref="A50:A51"/>
    <mergeCell ref="C50:C51"/>
    <mergeCell ref="D50:D51"/>
    <mergeCell ref="E50:E51"/>
    <mergeCell ref="F50:H50"/>
    <mergeCell ref="I50:I51"/>
    <mergeCell ref="A62:B62"/>
    <mergeCell ref="C62:I62"/>
    <mergeCell ref="A180:C180"/>
    <mergeCell ref="D180:J180"/>
    <mergeCell ref="A1:I1"/>
    <mergeCell ref="C2:I2"/>
    <mergeCell ref="C3:I3"/>
    <mergeCell ref="A144:C144"/>
    <mergeCell ref="A179:C179"/>
    <mergeCell ref="D144:J144"/>
    <mergeCell ref="D179:J179"/>
    <mergeCell ref="A104:A105"/>
    <mergeCell ref="D104:D105"/>
    <mergeCell ref="E104:E105"/>
    <mergeCell ref="F104:H104"/>
    <mergeCell ref="I104:I105"/>
    <mergeCell ref="A17:B17"/>
    <mergeCell ref="C17:I17"/>
    <mergeCell ref="A18:B18"/>
    <mergeCell ref="C18:I18"/>
    <mergeCell ref="A19:B19"/>
    <mergeCell ref="C19:I19"/>
    <mergeCell ref="C4:I4"/>
    <mergeCell ref="C5:I5"/>
    <mergeCell ref="A2:B2"/>
    <mergeCell ref="A3:B3"/>
    <mergeCell ref="D36:D37"/>
    <mergeCell ref="E36:E37"/>
    <mergeCell ref="F36:H36"/>
    <mergeCell ref="I36:I37"/>
    <mergeCell ref="A4:B4"/>
    <mergeCell ref="A5:B5"/>
    <mergeCell ref="A7:A8"/>
    <mergeCell ref="C7:C8"/>
    <mergeCell ref="D7:D8"/>
    <mergeCell ref="E7:E8"/>
    <mergeCell ref="F7:H7"/>
    <mergeCell ref="I7:I8"/>
    <mergeCell ref="A20:B20"/>
    <mergeCell ref="C20:I20"/>
    <mergeCell ref="A88:B88"/>
    <mergeCell ref="C88:I88"/>
    <mergeCell ref="A85:B85"/>
    <mergeCell ref="C85:I85"/>
    <mergeCell ref="A86:B86"/>
    <mergeCell ref="C86:I86"/>
    <mergeCell ref="A87:B87"/>
    <mergeCell ref="C87:I87"/>
    <mergeCell ref="A22:A23"/>
    <mergeCell ref="C22:C23"/>
    <mergeCell ref="D22:D23"/>
    <mergeCell ref="E22:E23"/>
    <mergeCell ref="F22:H22"/>
    <mergeCell ref="I22:I23"/>
    <mergeCell ref="A33:B33"/>
    <mergeCell ref="C33:I33"/>
    <mergeCell ref="A34:B34"/>
    <mergeCell ref="C34:I34"/>
    <mergeCell ref="A31:B31"/>
    <mergeCell ref="C31:I31"/>
    <mergeCell ref="A32:B32"/>
    <mergeCell ref="C32:I32"/>
    <mergeCell ref="A36:A37"/>
    <mergeCell ref="C36:C37"/>
    <mergeCell ref="A71:B71"/>
    <mergeCell ref="C71:I71"/>
    <mergeCell ref="A72:B72"/>
    <mergeCell ref="C72:I72"/>
    <mergeCell ref="A73:B73"/>
    <mergeCell ref="C73:I73"/>
    <mergeCell ref="I76:I77"/>
    <mergeCell ref="A74:B74"/>
    <mergeCell ref="C74:I74"/>
    <mergeCell ref="A76:A77"/>
    <mergeCell ref="C76:C77"/>
    <mergeCell ref="D76:D77"/>
    <mergeCell ref="E76:E77"/>
  </mergeCells>
  <hyperlinks>
    <hyperlink ref="A1" location="_edn1" display="_edn1"/>
    <hyperlink ref="A181" location="_ednref1" display="_ednref1"/>
    <hyperlink ref="A183" r:id="rId1"/>
  </hyperlinks>
  <pageMargins left="0.19" right="0.22" top="0.74803149606299213" bottom="0.33" header="0.31496062992125984" footer="0.31496062992125984"/>
  <pageSetup paperSize="9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_xmlsignatures/_rels/origin.sigs.rels><?xml version="1.0" encoding="UTF-8" standalone="yes"?>
<Relationships xmlns="http://schemas.openxmlformats.org/package/2006/relationships"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0/09/xmldsig#rsa-sha1"/>
    <Reference URI="#idPackageObject" Type="http://www.w3.org/2000/09/xmldsig#Object">
      <DigestMethod Algorithm="http://www.w3.org/2000/09/xmldsig#sha1"/>
      <DigestValue>rl7t5++dNQZp4XWZ5EvAnsYx75M=</DigestValue>
    </Reference>
    <Reference URI="#idOfficeObject" Type="http://www.w3.org/2000/09/xmldsig#Object">
      <DigestMethod Algorithm="http://www.w3.org/2000/09/xmldsig#sha1"/>
      <DigestValue>KhpG00jBLnvxfreszGzoDiBIQp4=</DigestValue>
    </Reference>
    <Reference URI="#idSignedProperties" Type="http://uri.etsi.org/01903#SignedProperties">
      <Transforms>
        <Transform Algorithm="http://www.w3.org/TR/2001/REC-xml-c14n-20010315"/>
      </Transforms>
      <DigestMethod Algorithm="http://www.w3.org/2000/09/xmldsig#sha1"/>
      <DigestValue>QUlZ+9AtIIHRlqTCjAnFjgVv73Y=</DigestValue>
    </Reference>
  </SignedInfo>
  <SignatureValue>HqTYmkFSBUkaRPB4sw9diStHk8hjERzmftzLOe+ypVqlCy1E8mQr1v3EQMgTgNKVIICE6rjxMD7q
RX6a17rvNxpAK8Ay5e6FHrOjRhOShg8iXZNMvGMcnJqt5LUpWfGpjEvJfkyIFaZk19emrJhnhLnk
+f+o+8bk2qI2X8sXbPc=</SignatureValue>
  <KeyInfo>
    <X509Data>
      <X509Certificate>MIIC9jCCAl+gAwIBAgIQNn3f6Z3ks5NNXgBawBxZojANBgkqhkiG9w0BAQUFADCBsDE7MDkGA1UE
Ax4yBBoEMAQ6BDAEQwQ7BDgEPQAgBB4EOwQ1BDMAIAQTBDUEPQQ9BDAENARMBDUEMgQ4BEcxKzAp
BgkqhkiG9w0BCQEWHFAyOF9LYWthdWxpbk9HQHJvc3N0YXQubG9jYWwxGTAXBgNVBAoeEAQQBDwE
QwRABEEEQgQwBEIxKTAnBgNVBAceIAQQBDwEQwRABEEEOgQwBE8AIAQ+BDEEOwQwBEEEQgRMMB4X
DTE5MDYyNDAzNTExOFoXDTIwMDYyMzA5NTExOFowgbAxOzA5BgNVBAMeMgQaBDAEOgQwBEMEOwQ4
BD0AIAQeBDsENQQzACAEEwQ1BD0EPQQwBDQETAQ1BDIEOARHMSswKQYJKoZIhvcNAQkBFhxQMjhf
S2FrYXVsaW5PR0Byb3NzdGF0LmxvY2FsMRkwFwYDVQQKHhAEEAQ8BEMEQARBBEIEMARCMSkwJwYD
VQQHHiAEEAQ8BEMEQARBBDoEMARPACAEPgQxBDsEMARBBEIETDCBnzANBgkqhkiG9w0BAQEFAAOB
jQAwgYkCgYEAjEtJSVqHBcFUg35J1kJm9VCEfa+aiv12CFMimfbdgqleqsZ7XY8585Z5a5siETw1
NQNJ+9wmQ8/X9kIR4Kq8CFCM5+nY5UuaRTEpgh5q1uiZMlH20HqWXmjvfN5BN/VsExD7NDNubylc
yZ8ELg8RyFUKvO3q1HQC88HUcPKVkxMCAwEAAaMPMA0wCwYDVR0PBAQDAgbAMA0GCSqGSIb3DQEB
BQUAA4GBAFWvp/XO3zllFIDoiLsEpXKO6LKkqRdQwlRPZwzmEV92BJ4IMuLBm3VKmaA9V0YgAkPq
tW8/PPiXU5V2bQiAqID9VTQLDzvpx4Mgtd2Jt0WeEl6OdovEBqqtyrKjKdY3k+AFA743oWn1S4p6
T/s3PD664QqUsLZ8IHLp7piGyaup</X509Certificate>
    </X509Data>
  </KeyInfo>
  <Object xmlns:mdssi="http://schemas.openxmlformats.org/package/2006/digital-signature" Id="idPackageObject">
    <Manifest>
      <Reference URI="/xl/styles.xml?ContentType=application/vnd.openxmlformats-officedocument.spreadsheetml.styles+xml">
        <DigestMethod Algorithm="http://www.w3.org/2000/09/xmldsig#sha1"/>
        <DigestValue>AfRBCHkBlmEbyK54n/JAvif1vys=</DigestValue>
      </Reference>
      <Reference URI="/xl/printerSettings/printerSettings1.bin?ContentType=application/vnd.openxmlformats-officedocument.spreadsheetml.printerSettings">
        <DigestMethod Algorithm="http://www.w3.org/2000/09/xmldsig#sha1"/>
        <DigestValue>pyAM8AG3vHi2X/EQmOGr+zfbbQQ=</DigestValue>
      </Reference>
      <Reference URI="/xl/worksheets/sheet1.xml?ContentType=application/vnd.openxmlformats-officedocument.spreadsheetml.worksheet+xml">
        <DigestMethod Algorithm="http://www.w3.org/2000/09/xmldsig#sha1"/>
        <DigestValue>gIJX9CQRniTw2YGW3ckvSVbfPX0=</DigestValue>
      </Reference>
      <Reference URI="/xl/calcChain.xml?ContentType=application/vnd.openxmlformats-officedocument.spreadsheetml.calcChain+xml">
        <DigestMethod Algorithm="http://www.w3.org/2000/09/xmldsig#sha1"/>
        <DigestValue>SIazKQewV992yTztJlC55QuEhno=</DigestValue>
      </Reference>
      <Reference URI="/xl/worksheets/sheet3.xml?ContentType=application/vnd.openxmlformats-officedocument.spreadsheetml.worksheet+xml">
        <DigestMethod Algorithm="http://www.w3.org/2000/09/xmldsig#sha1"/>
        <DigestValue>vywP9eLF9mX/7Z4Tq1pJ621wSLY=</DigestValue>
      </Reference>
      <Reference URI="/xl/printerSettings/printerSettings2.bin?ContentType=application/vnd.openxmlformats-officedocument.spreadsheetml.printerSettings">
        <DigestMethod Algorithm="http://www.w3.org/2000/09/xmldsig#sha1"/>
        <DigestValue>pEL9STdjg0BcYaZACFh4LTT485w=</DigestValue>
      </Reference>
      <Reference URI="/xl/worksheets/sheet2.xml?ContentType=application/vnd.openxmlformats-officedocument.spreadsheetml.worksheet+xml">
        <DigestMethod Algorithm="http://www.w3.org/2000/09/xmldsig#sha1"/>
        <DigestValue>vywP9eLF9mX/7Z4Tq1pJ621wSLY=</DigestValue>
      </Reference>
      <Reference URI="/xl/workbook.xml?ContentType=application/vnd.openxmlformats-officedocument.spreadsheetml.sheet.main+xml">
        <DigestMethod Algorithm="http://www.w3.org/2000/09/xmldsig#sha1"/>
        <DigestValue>c5mz+ROS8L45xuIyWQMUvVGrTrY=</DigestValue>
      </Reference>
      <Reference URI="/xl/printerSettings/printerSettings3.bin?ContentType=application/vnd.openxmlformats-officedocument.spreadsheetml.printerSettings">
        <DigestMethod Algorithm="http://www.w3.org/2000/09/xmldsig#sha1"/>
        <DigestValue>pEL9STdjg0BcYaZACFh4LTT485w=</DigestValue>
      </Reference>
      <Reference URI="/xl/theme/theme1.xml?ContentType=application/vnd.openxmlformats-officedocument.theme+xml">
        <DigestMethod Algorithm="http://www.w3.org/2000/09/xmldsig#sha1"/>
        <DigestValue>Za3DHNig+q855it97wtUyiVtW+M=</DigestValue>
      </Reference>
      <Reference URI="/xl/sharedStrings.xml?ContentType=application/vnd.openxmlformats-officedocument.spreadsheetml.sharedStrings+xml">
        <DigestMethod Algorithm="http://www.w3.org/2000/09/xmldsig#sha1"/>
        <DigestValue>K8b0jDNazCVdwvpOB2hKTjFmk6I=</DigestValue>
      </Reference>
      <Reference URI="/_rels/.rels?ContentType=application/vnd.openxmlformats-package.relationships+xml">
        <Transforms>
          <Transform Algorithm="http://schemas.openxmlformats.org/package/2006/RelationshipTransform">
            <mdssi:RelationshipReference SourceId="rId1"/>
          </Transform>
          <Transform Algorithm="http://www.w3.org/TR/2001/REC-xml-c14n-20010315"/>
        </Transforms>
        <DigestMethod Algorithm="http://www.w3.org/2000/09/xmldsig#sha1"/>
        <DigestValue>+nAd0bim5u961Z6hkrztwiSj8HA=</DigestValue>
      </Reference>
      <Reference URI="/xl/worksheets/_rels/sheet3.xml.rels?ContentType=application/vnd.openxmlformats-package.relationships+xml">
        <Transforms>
          <Transform Algorithm="http://schemas.openxmlformats.org/package/2006/RelationshipTransform">
            <mdssi:RelationshipReference SourceId="rId1"/>
          </Transform>
          <Transform Algorithm="http://www.w3.org/TR/2001/REC-xml-c14n-20010315"/>
        </Transforms>
        <DigestMethod Algorithm="http://www.w3.org/2000/09/xmldsig#sha1"/>
        <DigestValue>ew+sNkCbSxwNPstBsGRjC+14Sxg=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SourceId="rId1"/>
          </Transform>
          <Transform Algorithm="http://www.w3.org/TR/2001/REC-xml-c14n-20010315"/>
        </Transforms>
        <DigestMethod Algorithm="http://www.w3.org/2000/09/xmldsig#sha1"/>
        <DigestValue>DPl54m8ZkWDWmPPYreVK672bwio=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SourceId="rId2"/>
            <mdssi:RelationshipReference SourceId="rId1"/>
          </Transform>
          <Transform Algorithm="http://www.w3.org/TR/2001/REC-xml-c14n-20010315"/>
        </Transforms>
        <DigestMethod Algorithm="http://www.w3.org/2000/09/xmldsig#sha1"/>
        <DigestValue>CzFSYUbGpKWbD227icepdzDORIo=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SourceId="rId3"/>
            <mdssi:RelationshipReference SourceId="rId7"/>
            <mdssi:RelationshipReference SourceId="rId2"/>
            <mdssi:RelationshipReference SourceId="rId1"/>
            <mdssi:RelationshipReference SourceId="rId6"/>
            <mdssi:RelationshipReference SourceId="rId5"/>
            <mdssi:RelationshipReference SourceId="rId4"/>
          </Transform>
          <Transform Algorithm="http://www.w3.org/TR/2001/REC-xml-c14n-20010315"/>
        </Transforms>
        <DigestMethod Algorithm="http://www.w3.org/2000/09/xmldsig#sha1"/>
        <DigestValue>Zc9iqTapdaekPbhyo0ass5n6p+I=</DigestValue>
      </Reference>
    </Manifest>
    <SignatureProperties>
      <SignatureProperty Id="idSignatureTime" Target="#idPackageSignature">
        <mdssi:SignatureTime>
          <mdssi:Format>YYYY-MM-DDThh:mm:ssTZD</mdssi:Format>
          <mdssi:Value>2020-04-09T03:11:21Z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6.1</WindowsVersion>
          <OfficeVersion>14.0</OfficeVersion>
          <ApplicationVersion>14.0</ApplicationVersion>
          <Monitors>1</Monitors>
          <HorizontalResolution>1600</HorizontalResolution>
          <VerticalResolution>900</VerticalResolution>
          <ColorDepth>32</ColorDepth>
          <SignatureProviderId>{00000000-0000-0000-0000-000000000000}</SignatureProviderId>
          <SignatureProviderUrl/>
          <SignatureProviderDetails>9</SignatureProviderDetails>
          <ManifestHashAlgorithm>http://www.w3.org/2000/09/xmldsig#sha1</ManifestHashAlgorithm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2020-04-09T03:11:21Z</xd:SigningTime>
          <xd:SigningCertificate>
            <xd:Cert>
              <xd:CertDigest>
                <DigestMethod Algorithm="http://www.w3.org/2000/09/xmldsig#sha1"/>
                <DigestValue>wtqY0WlYdsR6oLQhF0DHCcUXzAY=</DigestValue>
              </xd:CertDigest>
              <xd:IssuerSerial>
                <X509IssuerName>L=Амурская область, O=Амурстат, E=P28_KakaulinOG@rosstat.local, CN=Какаулин Олег Геннадьевич</X509IssuerName>
                <X509SerialNumber>72431890366071420386137110350990694818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/>
    </xd:Qualifying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Лист1</vt:lpstr>
      <vt:lpstr>Лист2</vt:lpstr>
      <vt:lpstr>Лист3</vt:lpstr>
      <vt:lpstr>Лист1!_edn1</vt:lpstr>
      <vt:lpstr>Лист1!_ednref1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2020-04-09T03:11:21Z</dcterms:modified>
  <cp:contentStatus/>
</cp:coreProperties>
</file>